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922" activeTab="0"/>
  </bookViews>
  <sheets>
    <sheet name="Portada" sheetId="1" r:id="rId1"/>
    <sheet name="Datos" sheetId="2" r:id="rId2"/>
    <sheet name="Resultados" sheetId="3" r:id="rId3"/>
    <sheet name="Inversión" sheetId="4" r:id="rId4"/>
    <sheet name="Financiación" sheetId="5" r:id="rId5"/>
    <sheet name="Productos" sheetId="6" r:id="rId6"/>
    <sheet name="GastosFjos" sheetId="7" r:id="rId7"/>
    <sheet name="Entorno" sheetId="8" r:id="rId8"/>
    <sheet name="Balance" sheetId="9" r:id="rId9"/>
    <sheet name="CuentadeResultados" sheetId="10" r:id="rId10"/>
    <sheet name="Rentabilidad" sheetId="11" r:id="rId11"/>
    <sheet name="Tesorería" sheetId="12" r:id="rId12"/>
    <sheet name="Ratios" sheetId="13" r:id="rId13"/>
  </sheets>
  <definedNames/>
  <calcPr fullCalcOnLoad="1"/>
</workbook>
</file>

<file path=xl/comments11.xml><?xml version="1.0" encoding="utf-8"?>
<comments xmlns="http://schemas.openxmlformats.org/spreadsheetml/2006/main">
  <authors>
    <author>ehsc160141</author>
  </authors>
  <commentList>
    <comment ref="A7" authorId="0">
      <text>
        <r>
          <rPr>
            <sz val="8"/>
            <rFont val="Tahoma"/>
            <family val="2"/>
          </rPr>
          <t>Beneficios netos de la empresa, antes de aplicarles el impuesto sobre los beneficios de la misma.</t>
        </r>
      </text>
    </comment>
    <comment ref="A12" authorId="0">
      <text>
        <r>
          <rPr>
            <sz val="8"/>
            <rFont val="Tahoma"/>
            <family val="2"/>
          </rPr>
          <t>Volumen mínimo de unidades vendidas en un ejercicio necesario para que nuestra empresa no tenga pérdidas en dicho ejercicio.</t>
        </r>
      </text>
    </comment>
  </commentList>
</comments>
</file>

<file path=xl/comments13.xml><?xml version="1.0" encoding="utf-8"?>
<comments xmlns="http://schemas.openxmlformats.org/spreadsheetml/2006/main">
  <authors>
    <author>ehsc160141</author>
  </authors>
  <commentList>
    <comment ref="A32" authorId="0">
      <text>
        <r>
          <rPr>
            <sz val="8"/>
            <rFont val="Tahoma"/>
            <family val="2"/>
          </rPr>
          <t>El Fondo de Maniobra o de Rotación nos indica qué parte del Activo Circulante es financiada con fondos a largo plazo. En términos de idoneidad, los fondos a largo plazo deberían financiar las inversiones a largo plazo (el Activo Fijo) y una parte del Activo Circulante, ya que en ese caso existe cierto equilibrio financiero pues podemos hacer frente a las deudas a corto plazo con activos de liquidez más o menos inmediata. Un Fondo de Maniobra positivo indica equilibrio financiero y por tanto menores riesgos de insolvencia. Un Fondo de Maniobra negativo es indicativo de problemas financieros, y se puede corregir aumentando el capital circulante, por ejemplo mediante la venta de parte del inmovilizado; incrementando las deudas a corto plazo; o ampliando los fondos propios vía ampliación de capital de la empresa.</t>
        </r>
      </text>
    </comment>
    <comment ref="A7" authorId="0">
      <text>
        <r>
          <rPr>
            <sz val="8"/>
            <rFont val="Tahoma"/>
            <family val="2"/>
          </rPr>
          <t xml:space="preserve">El Apalancamiento Financiero nos indica cómo el incremento de la deuda afecta a la rentabilidad de la empresa. Nos da una idea de la posibilidad de efectuar compras sin necesidad de contar con dinero en el momento presente. Para que la rentabilidad financiera aumente con el uso de la deuda, el resultado de este ratio debe ser superior a 1.
</t>
        </r>
      </text>
    </comment>
    <comment ref="A6" authorId="0">
      <text>
        <r>
          <rPr>
            <sz val="8"/>
            <rFont val="Tahoma"/>
            <family val="2"/>
          </rPr>
          <t>Mide lo rentable que</t>
        </r>
        <r>
          <rPr>
            <b/>
            <sz val="8"/>
            <rFont val="Tahoma"/>
            <family val="0"/>
          </rPr>
          <t xml:space="preserve"> </t>
        </r>
        <r>
          <rPr>
            <sz val="8"/>
            <rFont val="Tahoma"/>
            <family val="2"/>
          </rPr>
          <t>resulta nuestra inversión, mediante el cociente entre Beneficios de la empresa y Capitales Propios invertidos.</t>
        </r>
      </text>
    </comment>
    <comment ref="A8" authorId="0">
      <text>
        <r>
          <rPr>
            <sz val="8"/>
            <rFont val="Tahoma"/>
            <family val="2"/>
          </rPr>
          <t>Mide el nivel de deudas con terceros que tenemos respecto de los fondos propios de la empresa. Cuanto mayor sea, mayor es nuestra dependencia de recursos ajenos.</t>
        </r>
      </text>
    </comment>
    <comment ref="A31" authorId="0">
      <text>
        <r>
          <rPr>
            <sz val="8"/>
            <rFont val="Tahoma"/>
            <family val="2"/>
          </rPr>
          <t>Viene dada por los resultados de la empresa, antes de impuestos, puestos en comparación con los medios económicos utilizados para conseguirlos, es decir, el Activo de la misma.</t>
        </r>
      </text>
    </comment>
    <comment ref="A33" authorId="0">
      <text>
        <r>
          <rPr>
            <sz val="8"/>
            <rFont val="Tahoma"/>
            <family val="2"/>
          </rPr>
          <t>Ventas que obtenemos por cada empleado. Mide la eficiencia de los recursos humanos empleados por la empresa.</t>
        </r>
      </text>
    </comment>
  </commentList>
</comments>
</file>

<file path=xl/comments4.xml><?xml version="1.0" encoding="utf-8"?>
<comments xmlns="http://schemas.openxmlformats.org/spreadsheetml/2006/main">
  <authors>
    <author>ehsc160141</author>
  </authors>
  <commentList>
    <comment ref="B10" authorId="0">
      <text>
        <r>
          <rPr>
            <sz val="8"/>
            <rFont val="Tahoma"/>
            <family val="0"/>
          </rPr>
          <t xml:space="preserve">El inmovilizado está compuesto por los bienes de carácter duradero necesarios para la actividad de la empresa. Se suelen considerar duraderos los bienes con una vida útil mayor de un año.
</t>
        </r>
      </text>
    </comment>
    <comment ref="D11" authorId="0">
      <text>
        <r>
          <rPr>
            <sz val="8"/>
            <rFont val="Tahoma"/>
            <family val="2"/>
          </rPr>
          <t>Consideramos Año Cero el momento previo a la puesta en marcha de la actividad. En un proyecto normal la mayoría de inversiones se realizarían antes del comienzo de la actividad.</t>
        </r>
      </text>
    </comment>
    <comment ref="E11" authorId="0">
      <text>
        <r>
          <rPr>
            <sz val="8"/>
            <rFont val="Tahoma"/>
            <family val="2"/>
          </rPr>
          <t>Datos al término del primer año de actividad, que no coincide con el año natural, salvo que la actividad comience el 1 de enero.</t>
        </r>
      </text>
    </comment>
    <comment ref="K11" authorId="0">
      <text>
        <r>
          <rPr>
            <sz val="8"/>
            <rFont val="Tahoma"/>
            <family val="0"/>
          </rPr>
          <t>La amortización es un método para trasladar contablemente a distintos ejercicios el gasto que supone la adquisición de inmovilizado. Existen muchos sistemas de dotación a la amortización aceptados, siendo el más sencillo el lineal, en el que dotamos cada ejercicio un porcentaje fijo en función de la vida útil de los bienes. Si ésta es por ejemplo de 10 años, tomaremos un 10% anual, si es de 5 años, un 20% anual, etc.</t>
        </r>
      </text>
    </comment>
    <comment ref="J11" authorId="0">
      <text>
        <r>
          <rPr>
            <sz val="8"/>
            <rFont val="Tahoma"/>
            <family val="2"/>
          </rPr>
          <t>Tiempo que estimamos que los bienes van a ser productivos para la empresa.</t>
        </r>
      </text>
    </comment>
  </commentList>
</comments>
</file>

<file path=xl/comments5.xml><?xml version="1.0" encoding="utf-8"?>
<comments xmlns="http://schemas.openxmlformats.org/spreadsheetml/2006/main">
  <authors>
    <author>ehsc160141</author>
  </authors>
  <commentList>
    <comment ref="B11" authorId="0">
      <text>
        <r>
          <rPr>
            <sz val="8"/>
            <rFont val="Tahoma"/>
            <family val="2"/>
          </rPr>
          <t>Son las aportaciones, dinerarias o de bienes y derechos, que los promotores realizan a la empresa. Constituyen los fondos propios iniciales de la misma.</t>
        </r>
      </text>
    </comment>
    <comment ref="B13" authorId="0">
      <text>
        <r>
          <rPr>
            <sz val="8"/>
            <rFont val="Tahoma"/>
            <family val="2"/>
          </rPr>
          <t>Aportaciones que cada año se realizan al capital de la empresa. Si por ejemplo estuviese prevista una ampliación del capital en el año 3, consignar el importe de la ampliación en dicho año.</t>
        </r>
      </text>
    </comment>
    <comment ref="E12" authorId="0">
      <text>
        <r>
          <rPr>
            <sz val="8"/>
            <rFont val="Tahoma"/>
            <family val="2"/>
          </rPr>
          <t>Capital inicial de la empresa, en el caso de Sociedad Limitada, el capital mínimo es de 3.006 euros.</t>
        </r>
      </text>
    </comment>
    <comment ref="E19" authorId="0">
      <text>
        <r>
          <rPr>
            <sz val="8"/>
            <rFont val="Tahoma"/>
            <family val="2"/>
          </rPr>
          <t>Préstamos recibidos antes de la puesta en marcha del negocio, generalmente para adquisición del inmovilizado necesario para la misma.</t>
        </r>
      </text>
    </comment>
    <comment ref="B18" authorId="0">
      <text>
        <r>
          <rPr>
            <sz val="8"/>
            <rFont val="Tahoma"/>
            <family val="2"/>
          </rPr>
          <t>Los préstamos de entidades financieras son la forma más habitual de financiación con recursos ajenos. Los cálculos se han realizado tomando el sistema de cuotas constantes o francés, el más habitual en el mercado.</t>
        </r>
      </text>
    </comment>
    <comment ref="B20" authorId="0">
      <text>
        <r>
          <rPr>
            <sz val="8"/>
            <rFont val="Tahoma"/>
            <family val="2"/>
          </rPr>
          <t>Incluir los préstamos que se prevé solicitar cada año, a veces será necesario pedir nuevos préstamos una vez iniciada la actividad, sobre todo por compra de inmovilizado para ampliación de la capacidad de la empresa. Por simplicidad entendemos que los préstamos son concedidos el último día de cada ejercicio y comenzamos a pagar cuotas al final del primer mes del siguiente.</t>
        </r>
      </text>
    </comment>
    <comment ref="B22" authorId="0">
      <text>
        <r>
          <rPr>
            <sz val="8"/>
            <rFont val="Tahoma"/>
            <family val="2"/>
          </rPr>
          <t>Se utilizarán unas únicas condiciones de plazo y tipo para todos los préstamos, se aconseja tomar aquellas que se consideren de mercado en el momento actual.</t>
        </r>
      </text>
    </comment>
    <comment ref="B24" authorId="0">
      <text>
        <r>
          <rPr>
            <sz val="8"/>
            <rFont val="Tahoma"/>
            <family val="2"/>
          </rPr>
          <t>Plazo del préstamo en años.</t>
        </r>
      </text>
    </comment>
    <comment ref="B23" authorId="0">
      <text>
        <r>
          <rPr>
            <sz val="8"/>
            <rFont val="Tahoma"/>
            <family val="2"/>
          </rPr>
          <t>Tipo de interés anual de los préstamos que pediremos.</t>
        </r>
      </text>
    </comment>
  </commentList>
</comments>
</file>

<file path=xl/comments6.xml><?xml version="1.0" encoding="utf-8"?>
<comments xmlns="http://schemas.openxmlformats.org/spreadsheetml/2006/main">
  <authors>
    <author>ehsc160141</author>
  </authors>
  <commentList>
    <comment ref="B12" authorId="0">
      <text>
        <r>
          <rPr>
            <sz val="8"/>
            <rFont val="Tahoma"/>
            <family val="2"/>
          </rPr>
          <t>Número de unidades de cada producto que prevés vender durante el primer año de actividad. El cálculo debe ser lo más realista posible y adecuado al área geográfica que se abarca y las características del producto o establecimiento respecto a otros con los que habrá de competir. Cuando sea posible, es útil basarlo en indicadores reales de negocios y productos ya existentes ponderándolos con la población objetivo del nuevo proyecto u otros factores.</t>
        </r>
      </text>
    </comment>
    <comment ref="B13" authorId="0">
      <text>
        <r>
          <rPr>
            <sz val="8"/>
            <rFont val="Tahoma"/>
            <family val="2"/>
          </rPr>
          <t>Incremento anual de las ventas de cada producto que prevés que se produzca durante los primeros 5 años. Generalmente las ventas son bajas al principio y pueden aumentar conforme se va adquiriendo popularidad entre los posibles clientes.</t>
        </r>
      </text>
    </comment>
    <comment ref="B14" authorId="0">
      <text>
        <r>
          <rPr>
            <sz val="8"/>
            <rFont val="Tahoma"/>
            <family val="2"/>
          </rPr>
          <t>Precio inicial al que sacamos cada producto al mercado.</t>
        </r>
      </text>
    </comment>
    <comment ref="B15" authorId="0">
      <text>
        <r>
          <rPr>
            <sz val="8"/>
            <rFont val="Tahoma"/>
            <family val="2"/>
          </rPr>
          <t>Incremento anual previsto del precio de cada producto.</t>
        </r>
      </text>
    </comment>
    <comment ref="B17" authorId="0">
      <text>
        <r>
          <rPr>
            <sz val="8"/>
            <rFont val="Tahoma"/>
            <family val="2"/>
          </rPr>
          <t>Número de días que por término medio tardamos en cobrar de nuestros clientes.</t>
        </r>
      </text>
    </comment>
    <comment ref="B21" authorId="0">
      <text>
        <r>
          <rPr>
            <sz val="8"/>
            <rFont val="Tahoma"/>
            <family val="2"/>
          </rPr>
          <t>En caso de actividad de fabricación, consideraremos como suministro la cantidad de materias primas necesaria para fabricar una unidad de producto.</t>
        </r>
      </text>
    </comment>
    <comment ref="B22" authorId="0">
      <text>
        <r>
          <rPr>
            <sz val="8"/>
            <rFont val="Tahoma"/>
            <family val="2"/>
          </rPr>
          <t>Porcentaje de unidades compradas que no vendemos cada año. Vendría a ser el porcentaje sobre las ventas totales del año que supone el contenido de nuestro almacén al final de cada ejercicio.</t>
        </r>
      </text>
    </comment>
    <comment ref="B23" authorId="0">
      <text>
        <r>
          <rPr>
            <sz val="8"/>
            <rFont val="Tahoma"/>
            <family val="2"/>
          </rPr>
          <t>Coste medio de comprar o producir cada unidad de producto final.</t>
        </r>
      </text>
    </comment>
    <comment ref="B24" authorId="0">
      <text>
        <r>
          <rPr>
            <sz val="8"/>
            <rFont val="Tahoma"/>
            <family val="2"/>
          </rPr>
          <t>Incremento anual previsto del precio de los suministros.</t>
        </r>
      </text>
    </comment>
    <comment ref="B26" authorId="0">
      <text>
        <r>
          <rPr>
            <sz val="8"/>
            <rFont val="Tahoma"/>
            <family val="2"/>
          </rPr>
          <t>Número de días que por término medio tardamos en pagar a nuestros proveedores.</t>
        </r>
      </text>
    </comment>
    <comment ref="B11" authorId="0">
      <text>
        <r>
          <rPr>
            <sz val="8"/>
            <rFont val="Tahoma"/>
            <family val="2"/>
          </rPr>
          <t>Introduce aquí el nombre de cada producto o servicio. Puedes poner hasta 5, pero al usuario familiarizado con Excel no le será difícil añadir más si fuera necesario.</t>
        </r>
      </text>
    </comment>
  </commentList>
</comments>
</file>

<file path=xl/comments7.xml><?xml version="1.0" encoding="utf-8"?>
<comments xmlns="http://schemas.openxmlformats.org/spreadsheetml/2006/main">
  <authors>
    <author>ehsc160141</author>
  </authors>
  <commentList>
    <comment ref="B11" authorId="0">
      <text>
        <r>
          <rPr>
            <sz val="8"/>
            <rFont val="Tahoma"/>
            <family val="2"/>
          </rPr>
          <t>Número total de empleados que tenemos en plantilla cada año.</t>
        </r>
      </text>
    </comment>
    <comment ref="B13" authorId="0">
      <text>
        <r>
          <rPr>
            <sz val="8"/>
            <rFont val="Tahoma"/>
            <family val="2"/>
          </rPr>
          <t>Salario mensual medio de nuestros empleados el primer año. Se considera que perciben 14 pagas anuales, las 12 de cada mes más 2 extraordinarias.</t>
        </r>
      </text>
    </comment>
    <comment ref="B14" authorId="0">
      <text>
        <r>
          <rPr>
            <sz val="8"/>
            <rFont val="Tahoma"/>
            <family val="2"/>
          </rPr>
          <t>Incremento anual previsto de los salarios de nuestros empleados.</t>
        </r>
      </text>
    </comment>
    <comment ref="B15" authorId="0">
      <text>
        <r>
          <rPr>
            <sz val="8"/>
            <rFont val="Tahoma"/>
            <family val="2"/>
          </rPr>
          <t>Porcentaje que representan los costes sociales a cargo de la empresa sobre el salario de los empleados.</t>
        </r>
      </text>
    </comment>
    <comment ref="B20" authorId="0">
      <text>
        <r>
          <rPr>
            <sz val="8"/>
            <rFont val="Tahoma"/>
            <family val="2"/>
          </rPr>
          <t>Subida anual pactada en el contrato de alquiler, habitualmente se suele referenciar a la inflación.</t>
        </r>
      </text>
    </comment>
    <comment ref="B22" authorId="0">
      <text>
        <r>
          <rPr>
            <sz val="8"/>
            <rFont val="Tahoma"/>
            <family val="2"/>
          </rPr>
          <t>Otros conceptos de gastos, indicar cifras del primer año, si algún concepto no figura incluir el importe en "otros".</t>
        </r>
      </text>
    </comment>
  </commentList>
</comments>
</file>

<file path=xl/comments8.xml><?xml version="1.0" encoding="utf-8"?>
<comments xmlns="http://schemas.openxmlformats.org/spreadsheetml/2006/main">
  <authors>
    <author>ehsc160141</author>
  </authors>
  <commentList>
    <comment ref="B10" authorId="0">
      <text>
        <r>
          <rPr>
            <sz val="8"/>
            <rFont val="Tahoma"/>
            <family val="2"/>
          </rPr>
          <t>Se trata de previsiones o consideraciones generales sobre aspectos económicos o fiscales que afectarán directamente a nuestras cuentas.</t>
        </r>
      </text>
    </comment>
    <comment ref="B12" authorId="0">
      <text>
        <r>
          <rPr>
            <sz val="8"/>
            <rFont val="Tahoma"/>
            <family val="2"/>
          </rPr>
          <t>Tipo del Impuesto de Sociedades o figura equivalente cuyo hecho imponible sean los beneficios de nuestra empresa.</t>
        </r>
      </text>
    </comment>
    <comment ref="B14" authorId="0">
      <text>
        <r>
          <rPr>
            <sz val="8"/>
            <rFont val="Tahoma"/>
            <family val="2"/>
          </rPr>
          <t>Previsión de evolución del Índice de Precios al Consumo para los primeros 5 años de actividad de nuestra empresa. Se toma para actualizar el importe de los gastos generales cuya previsión de evolución de precios no se detalla aparte.</t>
        </r>
      </text>
    </comment>
    <comment ref="B16" authorId="0">
      <text>
        <r>
          <rPr>
            <sz val="8"/>
            <rFont val="Tahoma"/>
            <family val="2"/>
          </rPr>
          <t>Porcentaje de los beneficios anuales de la empresa que va a parar a los socios. El resto, es decir, los beneficios no distribuidos, irán a parar a Reservas, para financiar a la empresa en el futuro como Fondos Propios autogenerados.</t>
        </r>
      </text>
    </comment>
  </commentList>
</comments>
</file>

<file path=xl/sharedStrings.xml><?xml version="1.0" encoding="utf-8"?>
<sst xmlns="http://schemas.openxmlformats.org/spreadsheetml/2006/main" count="441" uniqueCount="183">
  <si>
    <t>AÑO O</t>
  </si>
  <si>
    <t>AÑO 1</t>
  </si>
  <si>
    <t>AÑO 2</t>
  </si>
  <si>
    <t>AÑO 3</t>
  </si>
  <si>
    <t>AÑO 4</t>
  </si>
  <si>
    <t>AÑO 5</t>
  </si>
  <si>
    <t>Maquinaria</t>
  </si>
  <si>
    <t>Mobiliario</t>
  </si>
  <si>
    <t>Equipos informáticos</t>
  </si>
  <si>
    <t>Software</t>
  </si>
  <si>
    <t>Vehículos</t>
  </si>
  <si>
    <t>Otros</t>
  </si>
  <si>
    <t>TOTAL</t>
  </si>
  <si>
    <t>Vida útil</t>
  </si>
  <si>
    <t>Amortización(%)</t>
  </si>
  <si>
    <t>Amortización Acumulada</t>
  </si>
  <si>
    <t>Dotaciones a la Amortización</t>
  </si>
  <si>
    <t>Total Inmovilizado</t>
  </si>
  <si>
    <t>CUENTA DE RESULTADOS</t>
  </si>
  <si>
    <t>AÑO 0</t>
  </si>
  <si>
    <t>Gastos de personal</t>
  </si>
  <si>
    <t>Alquileres</t>
  </si>
  <si>
    <t>Gastos financieros</t>
  </si>
  <si>
    <t>Otros gastos</t>
  </si>
  <si>
    <t>Dotación para la amortización</t>
  </si>
  <si>
    <t>Resultado antes de Impuestos</t>
  </si>
  <si>
    <t>Impuesto sobre beneficios</t>
  </si>
  <si>
    <t>PRESUPUESTO DE TESORERÍA</t>
  </si>
  <si>
    <t>Tesorería</t>
  </si>
  <si>
    <t>COBROS</t>
  </si>
  <si>
    <t>Cobros de ventas</t>
  </si>
  <si>
    <t>Capital</t>
  </si>
  <si>
    <t>Préstamos</t>
  </si>
  <si>
    <t>TOTAL TESORERÍA</t>
  </si>
  <si>
    <t>PAGOS</t>
  </si>
  <si>
    <t>Inmovilizado</t>
  </si>
  <si>
    <t>Suministros</t>
  </si>
  <si>
    <t>Devoluciones de préstamos</t>
  </si>
  <si>
    <t>TOTAL PAGOS</t>
  </si>
  <si>
    <t>SALDO TESORERÍA</t>
  </si>
  <si>
    <t>ACTIVO</t>
  </si>
  <si>
    <t>Amortización Inmovilizado</t>
  </si>
  <si>
    <t>ACTIVO FIJO</t>
  </si>
  <si>
    <t>Existencias</t>
  </si>
  <si>
    <t>Clientes</t>
  </si>
  <si>
    <t>ACTIVO CIRCULANTE</t>
  </si>
  <si>
    <t>TOTAL ACTIVO</t>
  </si>
  <si>
    <t>PASIVO</t>
  </si>
  <si>
    <t xml:space="preserve">Capital </t>
  </si>
  <si>
    <t>Resultado ejercicio</t>
  </si>
  <si>
    <t>Préstamos a largo plazo</t>
  </si>
  <si>
    <t>Proveedores</t>
  </si>
  <si>
    <t>TOTAL PASIVO</t>
  </si>
  <si>
    <t>Condiciones Préstamos:</t>
  </si>
  <si>
    <t>Tipo de interés</t>
  </si>
  <si>
    <t>Años</t>
  </si>
  <si>
    <t>TOTAL Préstamos</t>
  </si>
  <si>
    <t>Nuevos préstamos constituidos</t>
  </si>
  <si>
    <t>Préstamos año1</t>
  </si>
  <si>
    <t>Préstamos año2</t>
  </si>
  <si>
    <t>Préstamos año0</t>
  </si>
  <si>
    <t>Préstamos año3</t>
  </si>
  <si>
    <t>Préstamos año4</t>
  </si>
  <si>
    <t>Préstamos año5</t>
  </si>
  <si>
    <t xml:space="preserve"> </t>
  </si>
  <si>
    <t>Capital vivo</t>
  </si>
  <si>
    <t>Incremento anual ventas</t>
  </si>
  <si>
    <t>Incremento anual del precio</t>
  </si>
  <si>
    <t>Ventas estimadas año 1 (unidades)</t>
  </si>
  <si>
    <t>Periodo medio de cobro (días)</t>
  </si>
  <si>
    <t>Ingresos por ventas:</t>
  </si>
  <si>
    <t>Precio de venta año 1</t>
  </si>
  <si>
    <t>Gastos por suministros:</t>
  </si>
  <si>
    <t>Valoración económica existencias:</t>
  </si>
  <si>
    <t>Coste del producto año 1</t>
  </si>
  <si>
    <t>Porcentaje de stocks sobre ventas</t>
  </si>
  <si>
    <t>Número de empleados</t>
  </si>
  <si>
    <t>Personal:</t>
  </si>
  <si>
    <t>Salario mensual medio año 1</t>
  </si>
  <si>
    <t>Incremento salarial anual</t>
  </si>
  <si>
    <t>Coste Seguridad Social</t>
  </si>
  <si>
    <t>Salarios</t>
  </si>
  <si>
    <t>Seguridad Social</t>
  </si>
  <si>
    <t>Electricidad</t>
  </si>
  <si>
    <t>Teléfono</t>
  </si>
  <si>
    <t>Material de Oficina</t>
  </si>
  <si>
    <t>Limpieza</t>
  </si>
  <si>
    <t>Servicios Profesionales</t>
  </si>
  <si>
    <t>Seguros</t>
  </si>
  <si>
    <t>Tributos</t>
  </si>
  <si>
    <t>TOTAL OTROS GASTOS</t>
  </si>
  <si>
    <t>Inflación interanual prevista</t>
  </si>
  <si>
    <t>Compras</t>
  </si>
  <si>
    <t>Alquiler mensual</t>
  </si>
  <si>
    <t>Subida anual</t>
  </si>
  <si>
    <t>Devoluciones préstamos</t>
  </si>
  <si>
    <t>Pago dividendos</t>
  </si>
  <si>
    <t>Dividendo anual</t>
  </si>
  <si>
    <t>Pago Impuesto Beneficios</t>
  </si>
  <si>
    <t>Reservas</t>
  </si>
  <si>
    <t>Variación de existencias</t>
  </si>
  <si>
    <t>Ingresos de Explotación</t>
  </si>
  <si>
    <t>Ventas</t>
  </si>
  <si>
    <t>Resultado de Explotación</t>
  </si>
  <si>
    <t>RESULTADO DEL EJERCICIO</t>
  </si>
  <si>
    <t>Dividendos</t>
  </si>
  <si>
    <t>Cuentas con socios acreedoras</t>
  </si>
  <si>
    <t>Cuentas con socios deudoras</t>
  </si>
  <si>
    <t>FONDOS PROPIOS</t>
  </si>
  <si>
    <t>EXIGIBLE A LARGO PLAZO</t>
  </si>
  <si>
    <t>EXIGIBLE A CORTO PLAZO</t>
  </si>
  <si>
    <t>ESTUDIO DE VIABILIDAD - ANÁLISIS FINANCIERO</t>
  </si>
  <si>
    <t>INTRODUCIR DATOS</t>
  </si>
  <si>
    <t>VER RESULTADOS</t>
  </si>
  <si>
    <t>INTRODUCIR DATOS DEL PROYECTO</t>
  </si>
  <si>
    <t>INVERSIÓN</t>
  </si>
  <si>
    <t>FINANCIACIÓN</t>
  </si>
  <si>
    <t>PRODUCTOS</t>
  </si>
  <si>
    <t>GASTOS FIJOS</t>
  </si>
  <si>
    <t>ENTORNO</t>
  </si>
  <si>
    <t>RESULTADOS DEL ANÁLISIS FINANCIERO</t>
  </si>
  <si>
    <t>BALANCE</t>
  </si>
  <si>
    <t>CTA. RESULTADOS</t>
  </si>
  <si>
    <t>RENTABILIDAD</t>
  </si>
  <si>
    <t>TESORERÍA</t>
  </si>
  <si>
    <t>RATIOS</t>
  </si>
  <si>
    <t>INTRODUCE DATOS DE INVERSIONES A REALIZAR</t>
  </si>
  <si>
    <t>Adquisiciones de inmovilizado:</t>
  </si>
  <si>
    <t>UTILIZA ÚNICAMENTE LAS CASILLAS BLANCAS PARA INTRODUCIR LOS DATOS.</t>
  </si>
  <si>
    <t>ENCONTRARÁS EXPLICACIONES DE LOS CONCEPTOS PASANDO EL RATÓN SOBRE LAS PALABRAS EN COLOR AZUL.</t>
  </si>
  <si>
    <t>EL RESTO DE LA HOJA CONTIENE CÁLCULOS AUTOMÁTICOS QUE PUEDEN SER MODIFICADOS POR EL USUARIO FAMILIARIZADO CON EXCEL.</t>
  </si>
  <si>
    <t>EN ALGUNAS CASILLAS SE INCLUYEN VALORES ESTANDARIZADOS QUE SE PUEDEN TOMAR SI NO DE DISPONE DE INFORMACIÓN SUFICIENTE.</t>
  </si>
  <si>
    <t>Capital Social</t>
  </si>
  <si>
    <t>Aportaciones al Capital</t>
  </si>
  <si>
    <t>FINANCIACIÓN PROPIA:</t>
  </si>
  <si>
    <t>INTRODUCE DATOS DE OPCIONES DE FINANCIACIÓN</t>
  </si>
  <si>
    <t>INTRODUCE DATOS SOBRE TUS PRODUCTOS</t>
  </si>
  <si>
    <t>VENTAS:</t>
  </si>
  <si>
    <t>SUMINISTROS:</t>
  </si>
  <si>
    <t>Periodo medio pago a proveedores (días)</t>
  </si>
  <si>
    <t>MARGEN BRUTO</t>
  </si>
  <si>
    <t>MENÚ DATOS</t>
  </si>
  <si>
    <t>INTRODUCE DATOS SOBRE SALARIOS Y OTROS GASTOS</t>
  </si>
  <si>
    <t>TOTAL Personal</t>
  </si>
  <si>
    <t>Resumen de costes:</t>
  </si>
  <si>
    <t>INTRODUCE ESTIMACIONES SOBRE VARIABLES DEL ENTORNO</t>
  </si>
  <si>
    <t>Variables del entorno:</t>
  </si>
  <si>
    <t>Impuesto de Beneficios</t>
  </si>
  <si>
    <t>Distribución de Resultados</t>
  </si>
  <si>
    <t>MENÚ RESULTADOS</t>
  </si>
  <si>
    <t>CAMBIAR DATOS</t>
  </si>
  <si>
    <t>Nombre del producto o servicio</t>
  </si>
  <si>
    <t>Fondo de Maniobra</t>
  </si>
  <si>
    <t>RATIOS FINANCIEROS</t>
  </si>
  <si>
    <t>Apalancamiento Financiero</t>
  </si>
  <si>
    <t>Rentabilidad financiera</t>
  </si>
  <si>
    <t>Endeudamiento</t>
  </si>
  <si>
    <t>RATIOS ECONÓMICOS</t>
  </si>
  <si>
    <t>Rentabilidad económica</t>
  </si>
  <si>
    <t>Facturación por trabajador</t>
  </si>
  <si>
    <t>MENÚ PRINCIPAL</t>
  </si>
  <si>
    <t>ANÁLISIS DE LA RENTABILIDAD</t>
  </si>
  <si>
    <t>BENEFICIOS</t>
  </si>
  <si>
    <t>Beneficio Antes de Impuestos</t>
  </si>
  <si>
    <t>Precio de compra o coste de producción</t>
  </si>
  <si>
    <t>Margen Bruto</t>
  </si>
  <si>
    <t>Precio de venta</t>
  </si>
  <si>
    <t>MÁRGENES COMERCIALES DE NUESTROS PRODUCTOS</t>
  </si>
  <si>
    <t>ANÁLISIS DEL PUNTO MUERTO</t>
  </si>
  <si>
    <t>Umbral de Rentabilidad</t>
  </si>
  <si>
    <t>Unidades vendidas</t>
  </si>
  <si>
    <t>Margen medio ponderado</t>
  </si>
  <si>
    <t>PROMOTORES</t>
  </si>
  <si>
    <t>PROYECTO</t>
  </si>
  <si>
    <t>BALANCE PROVISIONAL</t>
  </si>
  <si>
    <t>Producto 1</t>
  </si>
  <si>
    <t>Producto 2</t>
  </si>
  <si>
    <t>Producto 3</t>
  </si>
  <si>
    <t>Producto 4</t>
  </si>
  <si>
    <t>Producto 5</t>
  </si>
  <si>
    <t>Producto 6</t>
  </si>
  <si>
    <t>Producto 7</t>
  </si>
  <si>
    <t>Producto 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</si>
</sst>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5">
    <font>
      <sz val="10"/>
      <name val="Arial"/>
      <family val="0"/>
    </font>
    <font>
      <sz val="8"/>
      <name val="Arial"/>
      <family val="0"/>
    </font>
    <font>
      <sz val="18"/>
      <color indexed="12"/>
      <name val="Arial Black"/>
      <family val="2"/>
    </font>
    <font>
      <u val="single"/>
      <sz val="10"/>
      <color indexed="12"/>
      <name val="Arial"/>
      <family val="0"/>
    </font>
    <font>
      <u val="single"/>
      <sz val="10"/>
      <color indexed="36"/>
      <name val="Arial"/>
      <family val="0"/>
    </font>
    <font>
      <sz val="8"/>
      <name val="Tahoma"/>
      <family val="0"/>
    </font>
    <font>
      <sz val="16"/>
      <color indexed="12"/>
      <name val="Arial Black"/>
      <family val="2"/>
    </font>
    <font>
      <b/>
      <sz val="9"/>
      <color indexed="12"/>
      <name val="Arial"/>
      <family val="2"/>
    </font>
    <font>
      <b/>
      <sz val="8"/>
      <name val="Tahoma"/>
      <family val="0"/>
    </font>
    <font>
      <sz val="11"/>
      <name val="Arial Narrow"/>
      <family val="2"/>
    </font>
    <font>
      <b/>
      <sz val="20"/>
      <color indexed="12"/>
      <name val="Arial Narrow"/>
      <family val="2"/>
    </font>
    <font>
      <b/>
      <sz val="11"/>
      <color indexed="48"/>
      <name val="Arial Narrow"/>
      <family val="2"/>
    </font>
    <font>
      <b/>
      <sz val="11"/>
      <color indexed="9"/>
      <name val="Arial Narrow"/>
      <family val="2"/>
    </font>
    <font>
      <b/>
      <sz val="12"/>
      <color indexed="23"/>
      <name val="Arial Narrow"/>
      <family val="2"/>
    </font>
    <font>
      <b/>
      <sz val="20"/>
      <color indexed="48"/>
      <name val="Arial Narrow"/>
      <family val="2"/>
    </font>
    <font>
      <b/>
      <sz val="10"/>
      <color indexed="9"/>
      <name val="Arial"/>
      <family val="2"/>
    </font>
    <font>
      <b/>
      <sz val="10"/>
      <color indexed="48"/>
      <name val="Arial"/>
      <family val="0"/>
    </font>
    <font>
      <sz val="16"/>
      <color indexed="48"/>
      <name val="Arial Black"/>
      <family val="2"/>
    </font>
    <font>
      <sz val="10"/>
      <color indexed="48"/>
      <name val="Arial"/>
      <family val="0"/>
    </font>
    <font>
      <sz val="10"/>
      <name val="Arial Narrow"/>
      <family val="2"/>
    </font>
    <font>
      <sz val="11"/>
      <name val="Arial"/>
      <family val="0"/>
    </font>
    <font>
      <b/>
      <sz val="11"/>
      <color indexed="12"/>
      <name val="Arial Narrow"/>
      <family val="2"/>
    </font>
    <font>
      <b/>
      <sz val="11"/>
      <name val="Arial Narrow"/>
      <family val="2"/>
    </font>
    <font>
      <b/>
      <sz val="11"/>
      <color indexed="12"/>
      <name val="Arial"/>
      <family val="2"/>
    </font>
    <font>
      <b/>
      <sz val="16"/>
      <color indexed="12"/>
      <name val="Arial Narrow"/>
      <family val="2"/>
    </font>
    <font>
      <b/>
      <sz val="16"/>
      <color indexed="48"/>
      <name val="Arial Narrow"/>
      <family val="2"/>
    </font>
    <font>
      <b/>
      <sz val="9"/>
      <color indexed="48"/>
      <name val="Arial"/>
      <family val="2"/>
    </font>
    <font>
      <b/>
      <sz val="11"/>
      <color indexed="10"/>
      <name val="Arial Narrow"/>
      <family val="2"/>
    </font>
    <font>
      <sz val="16"/>
      <color indexed="48"/>
      <name val="Arial Narrow"/>
      <family val="2"/>
    </font>
    <font>
      <sz val="11"/>
      <color indexed="48"/>
      <name val="Arial Narrow"/>
      <family val="2"/>
    </font>
    <font>
      <sz val="9"/>
      <color indexed="48"/>
      <name val="Arial"/>
      <family val="2"/>
    </font>
    <font>
      <sz val="9"/>
      <name val="Arial"/>
      <family val="2"/>
    </font>
    <font>
      <sz val="11"/>
      <color indexed="9"/>
      <name val="Arial Narrow"/>
      <family val="2"/>
    </font>
    <font>
      <b/>
      <i/>
      <sz val="11"/>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0"/>
    </font>
    <font>
      <sz val="8"/>
      <color indexed="8"/>
      <name val="Arial"/>
      <family val="0"/>
    </font>
    <font>
      <b/>
      <sz val="8"/>
      <color indexed="48"/>
      <name val="Arial"/>
      <family val="0"/>
    </font>
    <font>
      <b/>
      <sz val="10"/>
      <color indexed="20"/>
      <name val="Arial Narrow"/>
      <family val="0"/>
    </font>
    <font>
      <sz val="8.75"/>
      <color indexed="8"/>
      <name val="Arial"/>
      <family val="0"/>
    </font>
    <font>
      <b/>
      <sz val="8.75"/>
      <color indexed="4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55"/>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thin"/>
      <right style="thin"/>
      <top style="thin"/>
      <bottom style="thin"/>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style="medium">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254">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0" fillId="0" borderId="0" xfId="0" applyFill="1" applyBorder="1" applyAlignment="1">
      <alignment/>
    </xf>
    <xf numFmtId="0" fontId="9" fillId="33" borderId="0" xfId="0" applyFont="1" applyFill="1" applyAlignment="1">
      <alignment/>
    </xf>
    <xf numFmtId="0" fontId="10" fillId="33" borderId="0" xfId="0" applyFont="1" applyFill="1" applyAlignment="1">
      <alignment/>
    </xf>
    <xf numFmtId="0" fontId="10" fillId="33" borderId="0" xfId="0" applyFont="1" applyFill="1" applyAlignment="1">
      <alignment horizontal="center"/>
    </xf>
    <xf numFmtId="0" fontId="13" fillId="33" borderId="0" xfId="0" applyFont="1"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14" fillId="33" borderId="0" xfId="0" applyFont="1" applyFill="1" applyAlignment="1">
      <alignment horizontal="center"/>
    </xf>
    <xf numFmtId="0" fontId="0" fillId="34" borderId="0" xfId="0" applyFill="1" applyAlignment="1">
      <alignment/>
    </xf>
    <xf numFmtId="0" fontId="0" fillId="34" borderId="0"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5" borderId="0" xfId="0" applyFill="1" applyAlignment="1">
      <alignment/>
    </xf>
    <xf numFmtId="4" fontId="0" fillId="35" borderId="0" xfId="0" applyNumberFormat="1" applyFill="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19" fillId="35" borderId="0" xfId="0" applyFont="1" applyFill="1" applyAlignment="1">
      <alignment/>
    </xf>
    <xf numFmtId="0" fontId="20" fillId="35" borderId="0" xfId="0" applyFont="1" applyFill="1" applyAlignment="1">
      <alignment/>
    </xf>
    <xf numFmtId="0" fontId="21" fillId="35" borderId="0" xfId="0" applyFont="1" applyFill="1" applyAlignment="1">
      <alignment/>
    </xf>
    <xf numFmtId="0" fontId="9" fillId="35" borderId="0" xfId="0" applyFont="1" applyFill="1" applyAlignment="1">
      <alignment/>
    </xf>
    <xf numFmtId="4" fontId="9" fillId="35" borderId="0" xfId="0" applyNumberFormat="1" applyFont="1" applyFill="1" applyAlignment="1">
      <alignment/>
    </xf>
    <xf numFmtId="4" fontId="21" fillId="35" borderId="0" xfId="0" applyNumberFormat="1" applyFont="1" applyFill="1" applyAlignment="1">
      <alignment horizontal="center"/>
    </xf>
    <xf numFmtId="4" fontId="22" fillId="35" borderId="0" xfId="0" applyNumberFormat="1" applyFont="1" applyFill="1" applyAlignment="1">
      <alignment horizontal="center"/>
    </xf>
    <xf numFmtId="0" fontId="23" fillId="35" borderId="0" xfId="0" applyFont="1" applyFill="1" applyAlignment="1">
      <alignment horizontal="center"/>
    </xf>
    <xf numFmtId="0" fontId="22" fillId="35" borderId="0" xfId="0" applyFont="1" applyFill="1" applyAlignment="1">
      <alignment/>
    </xf>
    <xf numFmtId="4" fontId="9" fillId="35" borderId="25" xfId="0" applyNumberFormat="1" applyFont="1" applyFill="1" applyBorder="1" applyAlignment="1">
      <alignment/>
    </xf>
    <xf numFmtId="4" fontId="9" fillId="35" borderId="26" xfId="0" applyNumberFormat="1" applyFont="1" applyFill="1" applyBorder="1" applyAlignment="1">
      <alignment/>
    </xf>
    <xf numFmtId="4" fontId="9" fillId="35" borderId="27" xfId="0" applyNumberFormat="1" applyFont="1" applyFill="1" applyBorder="1" applyAlignment="1">
      <alignment/>
    </xf>
    <xf numFmtId="9" fontId="20" fillId="35" borderId="0" xfId="0" applyNumberFormat="1" applyFont="1" applyFill="1" applyAlignment="1">
      <alignment/>
    </xf>
    <xf numFmtId="4" fontId="9" fillId="35" borderId="28" xfId="0" applyNumberFormat="1" applyFont="1" applyFill="1" applyBorder="1" applyAlignment="1">
      <alignment/>
    </xf>
    <xf numFmtId="4" fontId="9" fillId="35" borderId="0" xfId="0" applyNumberFormat="1" applyFont="1" applyFill="1" applyBorder="1" applyAlignment="1">
      <alignment/>
    </xf>
    <xf numFmtId="4" fontId="9" fillId="35" borderId="29" xfId="0" applyNumberFormat="1" applyFont="1" applyFill="1" applyBorder="1" applyAlignment="1">
      <alignment/>
    </xf>
    <xf numFmtId="4" fontId="9" fillId="35" borderId="30" xfId="0" applyNumberFormat="1" applyFont="1" applyFill="1" applyBorder="1" applyAlignment="1">
      <alignment/>
    </xf>
    <xf numFmtId="4" fontId="9" fillId="35" borderId="31" xfId="0" applyNumberFormat="1" applyFont="1" applyFill="1" applyBorder="1" applyAlignment="1">
      <alignment/>
    </xf>
    <xf numFmtId="4" fontId="9" fillId="35" borderId="32" xfId="0" applyNumberFormat="1" applyFont="1" applyFill="1" applyBorder="1" applyAlignment="1">
      <alignment/>
    </xf>
    <xf numFmtId="4" fontId="22" fillId="35" borderId="0" xfId="0" applyNumberFormat="1" applyFont="1" applyFill="1" applyAlignment="1">
      <alignment/>
    </xf>
    <xf numFmtId="4" fontId="9" fillId="35" borderId="0" xfId="0" applyNumberFormat="1" applyFont="1" applyFill="1" applyAlignment="1">
      <alignment horizontal="center"/>
    </xf>
    <xf numFmtId="0" fontId="20" fillId="35" borderId="0" xfId="0" applyFont="1" applyFill="1" applyAlignment="1">
      <alignment horizontal="center"/>
    </xf>
    <xf numFmtId="4" fontId="9" fillId="35" borderId="33" xfId="0" applyNumberFormat="1" applyFont="1" applyFill="1" applyBorder="1" applyAlignment="1">
      <alignment/>
    </xf>
    <xf numFmtId="4" fontId="9" fillId="35" borderId="34" xfId="0" applyNumberFormat="1" applyFont="1" applyFill="1" applyBorder="1" applyAlignment="1">
      <alignment/>
    </xf>
    <xf numFmtId="4" fontId="9" fillId="35" borderId="35" xfId="0" applyNumberFormat="1" applyFont="1" applyFill="1" applyBorder="1" applyAlignment="1">
      <alignment/>
    </xf>
    <xf numFmtId="4" fontId="20" fillId="35" borderId="0" xfId="0" applyNumberFormat="1" applyFont="1" applyFill="1" applyAlignment="1">
      <alignment/>
    </xf>
    <xf numFmtId="0" fontId="23" fillId="35" borderId="0" xfId="0" applyFont="1" applyFill="1" applyAlignment="1">
      <alignment horizontal="left"/>
    </xf>
    <xf numFmtId="0" fontId="9" fillId="35" borderId="0" xfId="0" applyFont="1" applyFill="1" applyBorder="1" applyAlignment="1">
      <alignment/>
    </xf>
    <xf numFmtId="4" fontId="7" fillId="35" borderId="0" xfId="0" applyNumberFormat="1" applyFont="1" applyFill="1" applyBorder="1" applyAlignment="1">
      <alignment/>
    </xf>
    <xf numFmtId="0" fontId="24" fillId="35" borderId="0" xfId="0" applyFont="1" applyFill="1" applyBorder="1" applyAlignment="1">
      <alignment/>
    </xf>
    <xf numFmtId="0" fontId="0" fillId="35" borderId="0" xfId="0" applyFont="1" applyFill="1" applyBorder="1" applyAlignment="1">
      <alignment/>
    </xf>
    <xf numFmtId="4" fontId="9" fillId="33" borderId="33" xfId="0" applyNumberFormat="1" applyFont="1" applyFill="1" applyBorder="1" applyAlignment="1">
      <alignment/>
    </xf>
    <xf numFmtId="4" fontId="9" fillId="33" borderId="34" xfId="0" applyNumberFormat="1" applyFont="1" applyFill="1" applyBorder="1" applyAlignment="1">
      <alignment/>
    </xf>
    <xf numFmtId="4" fontId="9" fillId="33" borderId="35" xfId="0" applyNumberFormat="1" applyFont="1" applyFill="1" applyBorder="1" applyAlignment="1">
      <alignment/>
    </xf>
    <xf numFmtId="9" fontId="9" fillId="33" borderId="36" xfId="0" applyNumberFormat="1" applyFont="1" applyFill="1" applyBorder="1" applyAlignment="1">
      <alignment/>
    </xf>
    <xf numFmtId="0" fontId="9" fillId="33" borderId="37" xfId="0" applyFont="1" applyFill="1" applyBorder="1" applyAlignment="1">
      <alignment/>
    </xf>
    <xf numFmtId="4" fontId="9" fillId="0" borderId="25" xfId="0" applyNumberFormat="1" applyFont="1" applyFill="1" applyBorder="1" applyAlignment="1">
      <alignment/>
    </xf>
    <xf numFmtId="4" fontId="9" fillId="0" borderId="26" xfId="0" applyNumberFormat="1" applyFont="1" applyFill="1" applyBorder="1" applyAlignment="1">
      <alignment/>
    </xf>
    <xf numFmtId="4" fontId="9" fillId="0" borderId="27" xfId="0" applyNumberFormat="1" applyFont="1" applyFill="1" applyBorder="1" applyAlignment="1">
      <alignment/>
    </xf>
    <xf numFmtId="0" fontId="20" fillId="0" borderId="36" xfId="0" applyFont="1" applyFill="1" applyBorder="1" applyAlignment="1">
      <alignment/>
    </xf>
    <xf numFmtId="4" fontId="9" fillId="0" borderId="28" xfId="0" applyNumberFormat="1" applyFont="1" applyFill="1" applyBorder="1" applyAlignment="1">
      <alignment/>
    </xf>
    <xf numFmtId="4" fontId="9" fillId="0" borderId="0" xfId="0" applyNumberFormat="1" applyFont="1" applyFill="1" applyBorder="1" applyAlignment="1">
      <alignment/>
    </xf>
    <xf numFmtId="4" fontId="9" fillId="0" borderId="29" xfId="0" applyNumberFormat="1" applyFont="1" applyFill="1" applyBorder="1" applyAlignment="1">
      <alignment/>
    </xf>
    <xf numFmtId="0" fontId="20" fillId="0" borderId="38" xfId="0" applyFont="1" applyFill="1" applyBorder="1" applyAlignment="1">
      <alignment/>
    </xf>
    <xf numFmtId="4" fontId="9" fillId="0" borderId="30" xfId="0" applyNumberFormat="1" applyFont="1" applyFill="1" applyBorder="1" applyAlignment="1">
      <alignment/>
    </xf>
    <xf numFmtId="4" fontId="9" fillId="0" borderId="31" xfId="0" applyNumberFormat="1" applyFont="1" applyFill="1" applyBorder="1" applyAlignment="1">
      <alignment/>
    </xf>
    <xf numFmtId="4" fontId="9" fillId="0" borderId="32" xfId="0" applyNumberFormat="1" applyFont="1" applyFill="1" applyBorder="1" applyAlignment="1">
      <alignment/>
    </xf>
    <xf numFmtId="0" fontId="20" fillId="0" borderId="37" xfId="0" applyFont="1" applyFill="1" applyBorder="1" applyAlignment="1">
      <alignment/>
    </xf>
    <xf numFmtId="4" fontId="9" fillId="36" borderId="28" xfId="0" applyNumberFormat="1" applyFont="1" applyFill="1" applyBorder="1" applyAlignment="1">
      <alignment/>
    </xf>
    <xf numFmtId="4" fontId="9" fillId="36" borderId="0" xfId="0" applyNumberFormat="1" applyFont="1" applyFill="1" applyBorder="1" applyAlignment="1">
      <alignment/>
    </xf>
    <xf numFmtId="4" fontId="9" fillId="36" borderId="30" xfId="0" applyNumberFormat="1" applyFont="1" applyFill="1" applyBorder="1" applyAlignment="1">
      <alignment/>
    </xf>
    <xf numFmtId="4" fontId="9" fillId="36" borderId="31" xfId="0" applyNumberFormat="1" applyFont="1" applyFill="1" applyBorder="1" applyAlignment="1">
      <alignment/>
    </xf>
    <xf numFmtId="4" fontId="9" fillId="36" borderId="25" xfId="0" applyNumberFormat="1" applyFont="1" applyFill="1" applyBorder="1" applyAlignment="1">
      <alignment/>
    </xf>
    <xf numFmtId="0" fontId="0" fillId="33" borderId="39" xfId="0" applyFont="1" applyFill="1" applyBorder="1" applyAlignment="1">
      <alignment/>
    </xf>
    <xf numFmtId="4" fontId="0" fillId="33" borderId="39" xfId="0" applyNumberFormat="1" applyFont="1" applyFill="1" applyBorder="1" applyAlignment="1">
      <alignment/>
    </xf>
    <xf numFmtId="0" fontId="0" fillId="33" borderId="40" xfId="0" applyFont="1" applyFill="1" applyBorder="1" applyAlignment="1">
      <alignment/>
    </xf>
    <xf numFmtId="0" fontId="18" fillId="33" borderId="22" xfId="0" applyFont="1" applyFill="1" applyBorder="1" applyAlignment="1">
      <alignment/>
    </xf>
    <xf numFmtId="0" fontId="18" fillId="33" borderId="41" xfId="0" applyFont="1" applyFill="1" applyBorder="1" applyAlignment="1">
      <alignment/>
    </xf>
    <xf numFmtId="4" fontId="18" fillId="33" borderId="41" xfId="0" applyNumberFormat="1" applyFont="1" applyFill="1" applyBorder="1" applyAlignment="1">
      <alignment/>
    </xf>
    <xf numFmtId="0" fontId="18" fillId="33" borderId="42" xfId="0" applyFont="1" applyFill="1" applyBorder="1" applyAlignment="1">
      <alignment/>
    </xf>
    <xf numFmtId="0" fontId="18" fillId="33" borderId="23" xfId="0" applyFont="1" applyFill="1" applyBorder="1" applyAlignment="1">
      <alignment/>
    </xf>
    <xf numFmtId="4" fontId="11" fillId="35" borderId="0" xfId="0" applyNumberFormat="1" applyFont="1" applyFill="1" applyAlignment="1">
      <alignment horizontal="center"/>
    </xf>
    <xf numFmtId="0" fontId="11" fillId="35" borderId="0" xfId="0" applyFont="1" applyFill="1" applyAlignment="1">
      <alignment/>
    </xf>
    <xf numFmtId="0" fontId="27" fillId="35" borderId="0" xfId="0" applyFont="1" applyFill="1" applyAlignment="1">
      <alignment/>
    </xf>
    <xf numFmtId="0" fontId="0" fillId="35" borderId="0" xfId="0" applyFill="1" applyBorder="1" applyAlignment="1">
      <alignment/>
    </xf>
    <xf numFmtId="0" fontId="18" fillId="35" borderId="0" xfId="0" applyFont="1" applyFill="1" applyBorder="1" applyAlignment="1">
      <alignment/>
    </xf>
    <xf numFmtId="0" fontId="11" fillId="35" borderId="0" xfId="0" applyFont="1" applyFill="1" applyAlignment="1">
      <alignment horizontal="left"/>
    </xf>
    <xf numFmtId="4" fontId="26" fillId="35" borderId="0" xfId="0" applyNumberFormat="1" applyFont="1" applyFill="1" applyBorder="1" applyAlignment="1">
      <alignment/>
    </xf>
    <xf numFmtId="4" fontId="19" fillId="35" borderId="0" xfId="0" applyNumberFormat="1" applyFont="1" applyFill="1" applyAlignment="1">
      <alignment/>
    </xf>
    <xf numFmtId="0" fontId="19" fillId="35" borderId="0" xfId="0" applyFont="1" applyFill="1" applyBorder="1" applyAlignment="1">
      <alignment/>
    </xf>
    <xf numFmtId="0" fontId="29" fillId="33" borderId="22" xfId="0" applyFont="1" applyFill="1" applyBorder="1" applyAlignment="1">
      <alignment/>
    </xf>
    <xf numFmtId="0" fontId="29" fillId="35" borderId="0" xfId="0" applyFont="1" applyFill="1" applyBorder="1" applyAlignment="1">
      <alignment/>
    </xf>
    <xf numFmtId="0" fontId="29" fillId="33" borderId="23" xfId="0" applyFont="1" applyFill="1" applyBorder="1" applyAlignment="1">
      <alignment/>
    </xf>
    <xf numFmtId="0" fontId="29" fillId="35" borderId="0" xfId="0" applyFont="1" applyFill="1" applyAlignment="1">
      <alignment/>
    </xf>
    <xf numFmtId="0" fontId="29" fillId="33" borderId="24" xfId="0" applyFont="1" applyFill="1" applyBorder="1" applyAlignment="1">
      <alignment/>
    </xf>
    <xf numFmtId="0" fontId="21" fillId="35" borderId="0" xfId="0" applyFont="1" applyFill="1" applyBorder="1" applyAlignment="1">
      <alignment horizontal="left"/>
    </xf>
    <xf numFmtId="3" fontId="9" fillId="0" borderId="28" xfId="0" applyNumberFormat="1" applyFont="1" applyFill="1" applyBorder="1" applyAlignment="1">
      <alignment/>
    </xf>
    <xf numFmtId="3" fontId="9" fillId="0" borderId="0" xfId="0" applyNumberFormat="1" applyFont="1" applyFill="1" applyBorder="1" applyAlignment="1">
      <alignment/>
    </xf>
    <xf numFmtId="3" fontId="9" fillId="0" borderId="29" xfId="0" applyNumberFormat="1" applyFont="1" applyFill="1" applyBorder="1" applyAlignment="1">
      <alignment/>
    </xf>
    <xf numFmtId="10" fontId="9" fillId="0" borderId="28" xfId="0" applyNumberFormat="1" applyFont="1" applyFill="1" applyBorder="1" applyAlignment="1">
      <alignment/>
    </xf>
    <xf numFmtId="10" fontId="9" fillId="0" borderId="0" xfId="0" applyNumberFormat="1" applyFont="1" applyFill="1" applyBorder="1" applyAlignment="1">
      <alignment/>
    </xf>
    <xf numFmtId="10" fontId="9" fillId="0" borderId="29" xfId="0" applyNumberFormat="1" applyFont="1" applyFill="1" applyBorder="1" applyAlignment="1">
      <alignment/>
    </xf>
    <xf numFmtId="10" fontId="9" fillId="0" borderId="30" xfId="0" applyNumberFormat="1" applyFont="1" applyFill="1" applyBorder="1" applyAlignment="1">
      <alignment/>
    </xf>
    <xf numFmtId="10" fontId="9" fillId="0" borderId="31" xfId="0" applyNumberFormat="1" applyFont="1" applyFill="1" applyBorder="1" applyAlignment="1">
      <alignment/>
    </xf>
    <xf numFmtId="10" fontId="9" fillId="0" borderId="32" xfId="0" applyNumberFormat="1" applyFont="1" applyFill="1" applyBorder="1" applyAlignment="1">
      <alignment/>
    </xf>
    <xf numFmtId="0" fontId="21" fillId="35" borderId="0" xfId="0" applyFont="1" applyFill="1" applyBorder="1" applyAlignment="1">
      <alignment/>
    </xf>
    <xf numFmtId="3" fontId="9" fillId="0" borderId="43" xfId="0" applyNumberFormat="1" applyFont="1" applyFill="1" applyBorder="1" applyAlignment="1">
      <alignment/>
    </xf>
    <xf numFmtId="3" fontId="9" fillId="35" borderId="0" xfId="0" applyNumberFormat="1" applyFont="1" applyFill="1" applyBorder="1" applyAlignment="1">
      <alignment/>
    </xf>
    <xf numFmtId="0" fontId="22" fillId="35" borderId="0" xfId="0" applyFont="1" applyFill="1" applyBorder="1" applyAlignment="1">
      <alignment/>
    </xf>
    <xf numFmtId="4" fontId="30" fillId="33" borderId="41" xfId="0" applyNumberFormat="1" applyFont="1" applyFill="1" applyBorder="1" applyAlignment="1">
      <alignment/>
    </xf>
    <xf numFmtId="0" fontId="30" fillId="33" borderId="41" xfId="0" applyFont="1" applyFill="1" applyBorder="1" applyAlignment="1">
      <alignment/>
    </xf>
    <xf numFmtId="0" fontId="31" fillId="33" borderId="41" xfId="0" applyFont="1" applyFill="1" applyBorder="1" applyAlignment="1">
      <alignment/>
    </xf>
    <xf numFmtId="0" fontId="30" fillId="33" borderId="42" xfId="0" applyFont="1" applyFill="1" applyBorder="1" applyAlignment="1">
      <alignment/>
    </xf>
    <xf numFmtId="4" fontId="30" fillId="33" borderId="39" xfId="0" applyNumberFormat="1" applyFont="1" applyFill="1" applyBorder="1" applyAlignment="1">
      <alignment/>
    </xf>
    <xf numFmtId="0" fontId="30" fillId="33" borderId="39" xfId="0" applyFont="1" applyFill="1" applyBorder="1" applyAlignment="1">
      <alignment/>
    </xf>
    <xf numFmtId="0" fontId="31" fillId="33" borderId="39" xfId="0" applyFont="1" applyFill="1" applyBorder="1" applyAlignment="1">
      <alignment/>
    </xf>
    <xf numFmtId="0" fontId="30" fillId="33" borderId="40" xfId="0" applyFont="1" applyFill="1" applyBorder="1" applyAlignment="1">
      <alignment/>
    </xf>
    <xf numFmtId="0" fontId="11" fillId="35" borderId="0" xfId="0" applyFont="1" applyFill="1" applyBorder="1" applyAlignment="1">
      <alignment/>
    </xf>
    <xf numFmtId="10" fontId="9" fillId="35" borderId="0" xfId="0" applyNumberFormat="1" applyFont="1" applyFill="1" applyBorder="1" applyAlignment="1">
      <alignment/>
    </xf>
    <xf numFmtId="0" fontId="30" fillId="35" borderId="0" xfId="0" applyFont="1" applyFill="1" applyBorder="1" applyAlignment="1">
      <alignment/>
    </xf>
    <xf numFmtId="0" fontId="9" fillId="35" borderId="0" xfId="0" applyFont="1" applyFill="1" applyAlignment="1">
      <alignment horizontal="left"/>
    </xf>
    <xf numFmtId="0" fontId="9" fillId="0" borderId="33" xfId="0" applyFont="1" applyFill="1" applyBorder="1" applyAlignment="1">
      <alignment/>
    </xf>
    <xf numFmtId="0" fontId="9" fillId="0" borderId="34" xfId="0" applyFont="1" applyFill="1" applyBorder="1" applyAlignment="1">
      <alignment/>
    </xf>
    <xf numFmtId="0" fontId="9" fillId="0" borderId="35" xfId="0" applyFont="1" applyFill="1" applyBorder="1" applyAlignment="1">
      <alignment/>
    </xf>
    <xf numFmtId="4" fontId="9" fillId="0" borderId="36" xfId="0" applyNumberFormat="1" applyFont="1" applyFill="1" applyBorder="1" applyAlignment="1">
      <alignment/>
    </xf>
    <xf numFmtId="10" fontId="9" fillId="0" borderId="38" xfId="0" applyNumberFormat="1" applyFont="1" applyFill="1" applyBorder="1" applyAlignment="1">
      <alignment/>
    </xf>
    <xf numFmtId="10" fontId="9" fillId="0" borderId="37" xfId="0" applyNumberFormat="1" applyFont="1" applyFill="1" applyBorder="1" applyAlignment="1">
      <alignment/>
    </xf>
    <xf numFmtId="4" fontId="9" fillId="0" borderId="38" xfId="0" applyNumberFormat="1" applyFont="1" applyFill="1" applyBorder="1" applyAlignment="1">
      <alignment/>
    </xf>
    <xf numFmtId="4" fontId="9" fillId="0" borderId="37" xfId="0" applyNumberFormat="1" applyFont="1" applyFill="1" applyBorder="1" applyAlignment="1">
      <alignment/>
    </xf>
    <xf numFmtId="0" fontId="28" fillId="35" borderId="0" xfId="0" applyFont="1" applyFill="1" applyBorder="1" applyAlignment="1">
      <alignment/>
    </xf>
    <xf numFmtId="0" fontId="26" fillId="33" borderId="41" xfId="0" applyFont="1" applyFill="1" applyBorder="1" applyAlignment="1">
      <alignment/>
    </xf>
    <xf numFmtId="4" fontId="26" fillId="33" borderId="41" xfId="0" applyNumberFormat="1" applyFont="1" applyFill="1" applyBorder="1" applyAlignment="1">
      <alignment/>
    </xf>
    <xf numFmtId="0" fontId="26" fillId="33" borderId="39" xfId="0" applyFont="1" applyFill="1" applyBorder="1" applyAlignment="1">
      <alignment/>
    </xf>
    <xf numFmtId="4" fontId="26" fillId="33" borderId="39" xfId="0" applyNumberFormat="1" applyFont="1" applyFill="1" applyBorder="1" applyAlignment="1">
      <alignment/>
    </xf>
    <xf numFmtId="0" fontId="21" fillId="35" borderId="29" xfId="0" applyFont="1" applyFill="1" applyBorder="1" applyAlignment="1">
      <alignment horizontal="left"/>
    </xf>
    <xf numFmtId="0" fontId="29" fillId="35" borderId="0" xfId="0" applyFont="1" applyFill="1" applyAlignment="1">
      <alignment horizontal="left"/>
    </xf>
    <xf numFmtId="0" fontId="29" fillId="35" borderId="0" xfId="0" applyFont="1" applyFill="1" applyBorder="1" applyAlignment="1">
      <alignment horizontal="left"/>
    </xf>
    <xf numFmtId="0" fontId="17" fillId="35" borderId="0" xfId="0" applyFont="1" applyFill="1" applyBorder="1" applyAlignment="1">
      <alignment/>
    </xf>
    <xf numFmtId="9" fontId="9" fillId="35" borderId="43" xfId="0" applyNumberFormat="1" applyFont="1" applyFill="1" applyBorder="1" applyAlignment="1">
      <alignment/>
    </xf>
    <xf numFmtId="9" fontId="9" fillId="35" borderId="0" xfId="0" applyNumberFormat="1" applyFont="1" applyFill="1" applyAlignment="1">
      <alignment/>
    </xf>
    <xf numFmtId="0" fontId="26" fillId="33" borderId="22" xfId="0" applyFont="1" applyFill="1" applyBorder="1" applyAlignment="1">
      <alignment/>
    </xf>
    <xf numFmtId="0" fontId="26" fillId="33" borderId="23" xfId="0" applyFont="1" applyFill="1" applyBorder="1" applyAlignment="1">
      <alignment/>
    </xf>
    <xf numFmtId="0" fontId="26" fillId="33" borderId="24" xfId="0" applyFont="1" applyFill="1" applyBorder="1" applyAlignment="1">
      <alignment/>
    </xf>
    <xf numFmtId="0" fontId="26" fillId="33" borderId="42" xfId="0" applyFont="1" applyFill="1" applyBorder="1" applyAlignment="1">
      <alignment/>
    </xf>
    <xf numFmtId="0" fontId="26" fillId="33" borderId="40" xfId="0" applyFont="1" applyFill="1" applyBorder="1" applyAlignment="1">
      <alignment/>
    </xf>
    <xf numFmtId="0" fontId="22" fillId="35" borderId="0" xfId="0" applyFont="1" applyFill="1" applyAlignment="1">
      <alignment horizontal="center"/>
    </xf>
    <xf numFmtId="0" fontId="22" fillId="36" borderId="33" xfId="0" applyFont="1" applyFill="1" applyBorder="1" applyAlignment="1">
      <alignment/>
    </xf>
    <xf numFmtId="4" fontId="9" fillId="36" borderId="34" xfId="0" applyNumberFormat="1" applyFont="1" applyFill="1" applyBorder="1" applyAlignment="1">
      <alignment/>
    </xf>
    <xf numFmtId="4" fontId="9" fillId="36" borderId="35" xfId="0" applyNumberFormat="1" applyFont="1" applyFill="1" applyBorder="1" applyAlignment="1">
      <alignment/>
    </xf>
    <xf numFmtId="0" fontId="22" fillId="33" borderId="0" xfId="0" applyFont="1" applyFill="1" applyAlignment="1">
      <alignment/>
    </xf>
    <xf numFmtId="4" fontId="9" fillId="33" borderId="0" xfId="0" applyNumberFormat="1" applyFont="1" applyFill="1" applyAlignment="1">
      <alignment/>
    </xf>
    <xf numFmtId="0" fontId="22" fillId="35" borderId="44" xfId="0" applyFont="1" applyFill="1" applyBorder="1" applyAlignment="1">
      <alignment/>
    </xf>
    <xf numFmtId="4" fontId="9" fillId="35" borderId="45" xfId="0" applyNumberFormat="1" applyFont="1" applyFill="1" applyBorder="1" applyAlignment="1">
      <alignment/>
    </xf>
    <xf numFmtId="4" fontId="9" fillId="35" borderId="46" xfId="0" applyNumberFormat="1" applyFont="1" applyFill="1" applyBorder="1" applyAlignment="1">
      <alignment/>
    </xf>
    <xf numFmtId="0" fontId="6" fillId="35" borderId="0" xfId="0" applyFont="1" applyFill="1" applyBorder="1" applyAlignment="1">
      <alignment/>
    </xf>
    <xf numFmtId="0" fontId="11" fillId="35" borderId="43" xfId="0" applyFont="1" applyFill="1" applyBorder="1" applyAlignment="1">
      <alignment/>
    </xf>
    <xf numFmtId="4" fontId="9" fillId="35" borderId="43" xfId="0" applyNumberFormat="1" applyFont="1" applyFill="1" applyBorder="1" applyAlignment="1">
      <alignment/>
    </xf>
    <xf numFmtId="0" fontId="12" fillId="34" borderId="33" xfId="0" applyFont="1" applyFill="1" applyBorder="1" applyAlignment="1">
      <alignment/>
    </xf>
    <xf numFmtId="4" fontId="32" fillId="34" borderId="34" xfId="0" applyNumberFormat="1" applyFont="1" applyFill="1" applyBorder="1" applyAlignment="1">
      <alignment/>
    </xf>
    <xf numFmtId="4" fontId="32" fillId="34" borderId="35" xfId="0" applyNumberFormat="1" applyFont="1" applyFill="1" applyBorder="1" applyAlignment="1">
      <alignment/>
    </xf>
    <xf numFmtId="0" fontId="22" fillId="37" borderId="33" xfId="0" applyFont="1" applyFill="1" applyBorder="1" applyAlignment="1">
      <alignment/>
    </xf>
    <xf numFmtId="4" fontId="9" fillId="37" borderId="34" xfId="0" applyNumberFormat="1" applyFont="1" applyFill="1" applyBorder="1" applyAlignment="1">
      <alignment/>
    </xf>
    <xf numFmtId="4" fontId="9" fillId="37" borderId="35" xfId="0" applyNumberFormat="1" applyFont="1" applyFill="1" applyBorder="1" applyAlignment="1">
      <alignment/>
    </xf>
    <xf numFmtId="4" fontId="9" fillId="33" borderId="25" xfId="0" applyNumberFormat="1" applyFont="1" applyFill="1" applyBorder="1" applyAlignment="1">
      <alignment/>
    </xf>
    <xf numFmtId="4" fontId="9" fillId="33" borderId="26" xfId="0" applyNumberFormat="1" applyFont="1" applyFill="1" applyBorder="1" applyAlignment="1">
      <alignment/>
    </xf>
    <xf numFmtId="4" fontId="9" fillId="33" borderId="27" xfId="0" applyNumberFormat="1" applyFont="1" applyFill="1" applyBorder="1" applyAlignment="1">
      <alignment/>
    </xf>
    <xf numFmtId="4" fontId="9" fillId="33" borderId="28" xfId="0" applyNumberFormat="1" applyFont="1" applyFill="1" applyBorder="1" applyAlignment="1">
      <alignment/>
    </xf>
    <xf numFmtId="4" fontId="9" fillId="33" borderId="0" xfId="0" applyNumberFormat="1" applyFont="1" applyFill="1" applyBorder="1" applyAlignment="1">
      <alignment/>
    </xf>
    <xf numFmtId="4" fontId="9" fillId="33" borderId="29" xfId="0" applyNumberFormat="1" applyFont="1" applyFill="1" applyBorder="1" applyAlignment="1">
      <alignment/>
    </xf>
    <xf numFmtId="4" fontId="9" fillId="36" borderId="33" xfId="0" applyNumberFormat="1" applyFont="1" applyFill="1" applyBorder="1" applyAlignment="1">
      <alignment/>
    </xf>
    <xf numFmtId="4" fontId="9" fillId="33" borderId="30" xfId="0" applyNumberFormat="1" applyFont="1" applyFill="1" applyBorder="1" applyAlignment="1">
      <alignment/>
    </xf>
    <xf numFmtId="4" fontId="9" fillId="33" borderId="31" xfId="0" applyNumberFormat="1" applyFont="1" applyFill="1" applyBorder="1" applyAlignment="1">
      <alignment/>
    </xf>
    <xf numFmtId="4" fontId="9" fillId="33" borderId="32" xfId="0" applyNumberFormat="1" applyFont="1" applyFill="1" applyBorder="1" applyAlignment="1">
      <alignment/>
    </xf>
    <xf numFmtId="3" fontId="9" fillId="33" borderId="25" xfId="0" applyNumberFormat="1" applyFont="1" applyFill="1" applyBorder="1" applyAlignment="1">
      <alignment/>
    </xf>
    <xf numFmtId="3" fontId="9" fillId="33" borderId="26" xfId="0" applyNumberFormat="1" applyFont="1" applyFill="1" applyBorder="1" applyAlignment="1">
      <alignment/>
    </xf>
    <xf numFmtId="3" fontId="9" fillId="33" borderId="27" xfId="0" applyNumberFormat="1" applyFont="1" applyFill="1" applyBorder="1" applyAlignment="1">
      <alignment/>
    </xf>
    <xf numFmtId="3" fontId="9" fillId="33" borderId="28" xfId="0" applyNumberFormat="1" applyFont="1" applyFill="1" applyBorder="1" applyAlignment="1">
      <alignment/>
    </xf>
    <xf numFmtId="3" fontId="9" fillId="33" borderId="0" xfId="0" applyNumberFormat="1" applyFont="1" applyFill="1" applyBorder="1" applyAlignment="1">
      <alignment/>
    </xf>
    <xf numFmtId="3" fontId="9" fillId="33" borderId="29" xfId="0" applyNumberFormat="1" applyFont="1" applyFill="1" applyBorder="1" applyAlignment="1">
      <alignment/>
    </xf>
    <xf numFmtId="3" fontId="9" fillId="33" borderId="30" xfId="0" applyNumberFormat="1" applyFont="1" applyFill="1" applyBorder="1" applyAlignment="1">
      <alignment/>
    </xf>
    <xf numFmtId="3" fontId="9" fillId="33" borderId="31" xfId="0" applyNumberFormat="1" applyFont="1" applyFill="1" applyBorder="1" applyAlignment="1">
      <alignment/>
    </xf>
    <xf numFmtId="3" fontId="9" fillId="33" borderId="32" xfId="0" applyNumberFormat="1" applyFont="1" applyFill="1" applyBorder="1" applyAlignment="1">
      <alignment/>
    </xf>
    <xf numFmtId="3" fontId="9" fillId="36" borderId="33" xfId="0" applyNumberFormat="1" applyFont="1" applyFill="1" applyBorder="1" applyAlignment="1">
      <alignment/>
    </xf>
    <xf numFmtId="3" fontId="9" fillId="36" borderId="34" xfId="0" applyNumberFormat="1" applyFont="1" applyFill="1" applyBorder="1" applyAlignment="1">
      <alignment/>
    </xf>
    <xf numFmtId="3" fontId="9" fillId="36" borderId="35" xfId="0" applyNumberFormat="1" applyFont="1" applyFill="1" applyBorder="1" applyAlignment="1">
      <alignment/>
    </xf>
    <xf numFmtId="4" fontId="9" fillId="33" borderId="33" xfId="0" applyNumberFormat="1" applyFont="1" applyFill="1" applyBorder="1" applyAlignment="1">
      <alignment horizontal="right"/>
    </xf>
    <xf numFmtId="4" fontId="9" fillId="33" borderId="34" xfId="0" applyNumberFormat="1" applyFont="1" applyFill="1" applyBorder="1" applyAlignment="1">
      <alignment horizontal="right"/>
    </xf>
    <xf numFmtId="4" fontId="9" fillId="33" borderId="35" xfId="0" applyNumberFormat="1" applyFont="1" applyFill="1" applyBorder="1" applyAlignment="1">
      <alignment horizontal="right"/>
    </xf>
    <xf numFmtId="3" fontId="9" fillId="33" borderId="33" xfId="0" applyNumberFormat="1" applyFont="1" applyFill="1" applyBorder="1" applyAlignment="1">
      <alignment horizontal="right"/>
    </xf>
    <xf numFmtId="3" fontId="9" fillId="33" borderId="34" xfId="0" applyNumberFormat="1" applyFont="1" applyFill="1" applyBorder="1" applyAlignment="1">
      <alignment horizontal="right"/>
    </xf>
    <xf numFmtId="3" fontId="9" fillId="33" borderId="35" xfId="0" applyNumberFormat="1" applyFont="1" applyFill="1" applyBorder="1" applyAlignment="1">
      <alignment horizontal="right"/>
    </xf>
    <xf numFmtId="2" fontId="9" fillId="35" borderId="33" xfId="0" applyNumberFormat="1" applyFont="1" applyFill="1" applyBorder="1" applyAlignment="1">
      <alignment/>
    </xf>
    <xf numFmtId="2" fontId="9" fillId="35" borderId="34" xfId="0" applyNumberFormat="1" applyFont="1" applyFill="1" applyBorder="1" applyAlignment="1">
      <alignment/>
    </xf>
    <xf numFmtId="2" fontId="9" fillId="35" borderId="35" xfId="0" applyNumberFormat="1" applyFont="1" applyFill="1" applyBorder="1" applyAlignment="1">
      <alignment/>
    </xf>
    <xf numFmtId="2" fontId="9" fillId="33" borderId="33" xfId="0" applyNumberFormat="1" applyFont="1" applyFill="1" applyBorder="1" applyAlignment="1">
      <alignment horizontal="right"/>
    </xf>
    <xf numFmtId="2" fontId="9" fillId="33" borderId="34" xfId="0" applyNumberFormat="1" applyFont="1" applyFill="1" applyBorder="1" applyAlignment="1">
      <alignment horizontal="right"/>
    </xf>
    <xf numFmtId="2" fontId="9" fillId="33" borderId="35" xfId="0" applyNumberFormat="1" applyFont="1" applyFill="1" applyBorder="1" applyAlignment="1">
      <alignment horizontal="right"/>
    </xf>
    <xf numFmtId="0" fontId="33" fillId="0" borderId="25" xfId="0" applyFont="1" applyFill="1" applyBorder="1" applyAlignment="1">
      <alignment wrapText="1"/>
    </xf>
    <xf numFmtId="0" fontId="33" fillId="0" borderId="26" xfId="0" applyFont="1" applyFill="1" applyBorder="1" applyAlignment="1">
      <alignment wrapText="1"/>
    </xf>
    <xf numFmtId="4" fontId="33" fillId="0" borderId="27" xfId="0" applyNumberFormat="1" applyFont="1" applyFill="1" applyBorder="1" applyAlignment="1">
      <alignment wrapText="1"/>
    </xf>
    <xf numFmtId="0" fontId="33" fillId="0" borderId="27" xfId="0" applyFont="1" applyFill="1" applyBorder="1" applyAlignment="1">
      <alignment wrapText="1"/>
    </xf>
    <xf numFmtId="9" fontId="9" fillId="0" borderId="0" xfId="54" applyFont="1" applyFill="1" applyBorder="1" applyAlignment="1">
      <alignment/>
    </xf>
    <xf numFmtId="3" fontId="9" fillId="35" borderId="0" xfId="0" applyNumberFormat="1" applyFont="1" applyFill="1" applyBorder="1" applyAlignment="1">
      <alignment horizontal="center" wrapText="1"/>
    </xf>
    <xf numFmtId="9" fontId="9" fillId="35" borderId="0" xfId="54" applyFont="1" applyFill="1" applyBorder="1" applyAlignment="1">
      <alignment/>
    </xf>
    <xf numFmtId="9" fontId="9" fillId="0" borderId="29" xfId="54" applyFont="1" applyFill="1" applyBorder="1" applyAlignment="1">
      <alignment/>
    </xf>
    <xf numFmtId="0" fontId="3" fillId="33" borderId="0" xfId="45" applyFill="1" applyBorder="1" applyAlignment="1" applyProtection="1">
      <alignment horizontal="center"/>
      <protection/>
    </xf>
    <xf numFmtId="0" fontId="14" fillId="33" borderId="0" xfId="0" applyFont="1" applyFill="1" applyAlignment="1">
      <alignment horizontal="center"/>
    </xf>
    <xf numFmtId="0" fontId="15" fillId="34" borderId="0" xfId="45" applyFont="1" applyFill="1" applyBorder="1" applyAlignment="1" applyProtection="1">
      <alignment horizontal="center"/>
      <protection/>
    </xf>
    <xf numFmtId="0" fontId="0" fillId="33" borderId="44"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15" fillId="34" borderId="0" xfId="45" applyFont="1" applyFill="1" applyBorder="1" applyAlignment="1" applyProtection="1">
      <alignment horizontal="center"/>
      <protection/>
    </xf>
    <xf numFmtId="0" fontId="11" fillId="33" borderId="47" xfId="45" applyFont="1" applyFill="1" applyBorder="1" applyAlignment="1" applyProtection="1">
      <alignment horizontal="center"/>
      <protection/>
    </xf>
    <xf numFmtId="0" fontId="11" fillId="33" borderId="48" xfId="45" applyFont="1" applyFill="1" applyBorder="1" applyAlignment="1" applyProtection="1">
      <alignment horizontal="center"/>
      <protection/>
    </xf>
    <xf numFmtId="0" fontId="0" fillId="33" borderId="39" xfId="0" applyFont="1" applyFill="1" applyBorder="1" applyAlignment="1">
      <alignment horizontal="center"/>
    </xf>
    <xf numFmtId="0" fontId="0" fillId="33" borderId="40" xfId="0" applyFont="1" applyFill="1" applyBorder="1" applyAlignment="1">
      <alignment horizontal="center"/>
    </xf>
    <xf numFmtId="0" fontId="17" fillId="33" borderId="49" xfId="0" applyFont="1" applyFill="1" applyBorder="1" applyAlignment="1">
      <alignment horizontal="center"/>
    </xf>
    <xf numFmtId="0" fontId="17" fillId="33" borderId="50" xfId="0" applyFont="1" applyFill="1" applyBorder="1" applyAlignment="1">
      <alignment horizontal="center"/>
    </xf>
    <xf numFmtId="0" fontId="17" fillId="33" borderId="51" xfId="0" applyFont="1" applyFill="1" applyBorder="1" applyAlignment="1">
      <alignment horizontal="center"/>
    </xf>
    <xf numFmtId="0" fontId="12" fillId="34" borderId="0" xfId="45" applyFont="1" applyFill="1" applyBorder="1" applyAlignment="1" applyProtection="1">
      <alignment horizontal="center"/>
      <protection/>
    </xf>
    <xf numFmtId="0" fontId="0" fillId="33" borderId="41" xfId="0" applyFill="1" applyBorder="1" applyAlignment="1">
      <alignment horizontal="center"/>
    </xf>
    <xf numFmtId="0" fontId="0" fillId="33" borderId="42" xfId="0" applyFill="1" applyBorder="1" applyAlignment="1">
      <alignment horizontal="center"/>
    </xf>
    <xf numFmtId="4" fontId="16" fillId="33" borderId="0" xfId="0" applyNumberFormat="1" applyFont="1" applyFill="1" applyBorder="1" applyAlignment="1">
      <alignment horizontal="left"/>
    </xf>
    <xf numFmtId="4" fontId="16" fillId="33" borderId="52" xfId="0" applyNumberFormat="1" applyFont="1" applyFill="1" applyBorder="1" applyAlignment="1">
      <alignment horizontal="left"/>
    </xf>
    <xf numFmtId="0" fontId="21" fillId="35" borderId="0" xfId="0" applyFont="1" applyFill="1" applyAlignment="1">
      <alignment horizontal="center"/>
    </xf>
    <xf numFmtId="0" fontId="11" fillId="35" borderId="0" xfId="0" applyFont="1" applyFill="1" applyAlignment="1">
      <alignment horizontal="left"/>
    </xf>
    <xf numFmtId="0" fontId="25" fillId="33" borderId="49" xfId="0" applyFont="1" applyFill="1" applyBorder="1" applyAlignment="1">
      <alignment horizontal="center"/>
    </xf>
    <xf numFmtId="0" fontId="25" fillId="33" borderId="50" xfId="0" applyFont="1" applyFill="1" applyBorder="1" applyAlignment="1">
      <alignment horizontal="center"/>
    </xf>
    <xf numFmtId="0" fontId="25" fillId="33" borderId="51" xfId="0" applyFont="1" applyFill="1" applyBorder="1" applyAlignment="1">
      <alignment horizontal="center"/>
    </xf>
    <xf numFmtId="4" fontId="26" fillId="33" borderId="0" xfId="0" applyNumberFormat="1" applyFont="1" applyFill="1" applyBorder="1" applyAlignment="1">
      <alignment horizontal="left"/>
    </xf>
    <xf numFmtId="4" fontId="26" fillId="33" borderId="52" xfId="0" applyNumberFormat="1" applyFont="1" applyFill="1" applyBorder="1" applyAlignment="1">
      <alignment horizontal="left"/>
    </xf>
    <xf numFmtId="0" fontId="18" fillId="0" borderId="0" xfId="0" applyFont="1" applyAlignment="1">
      <alignment horizontal="left"/>
    </xf>
    <xf numFmtId="0" fontId="18" fillId="0" borderId="52" xfId="0" applyFont="1" applyBorder="1" applyAlignment="1">
      <alignment horizontal="left"/>
    </xf>
    <xf numFmtId="0" fontId="11" fillId="35" borderId="0" xfId="0" applyFont="1" applyFill="1" applyBorder="1" applyAlignment="1">
      <alignment horizontal="left"/>
    </xf>
    <xf numFmtId="0" fontId="11" fillId="35" borderId="0" xfId="0" applyFont="1" applyFill="1" applyAlignment="1">
      <alignment horizontal="center"/>
    </xf>
    <xf numFmtId="0" fontId="11" fillId="35" borderId="0" xfId="0" applyFont="1" applyFill="1" applyBorder="1" applyAlignment="1">
      <alignment horizontal="center"/>
    </xf>
    <xf numFmtId="0" fontId="11" fillId="35" borderId="29" xfId="0" applyFont="1" applyFill="1" applyBorder="1" applyAlignment="1">
      <alignment horizontal="center"/>
    </xf>
    <xf numFmtId="0" fontId="17" fillId="33" borderId="49"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51" xfId="0" applyFont="1" applyFill="1" applyBorder="1" applyAlignment="1">
      <alignment horizontal="center" vertical="center"/>
    </xf>
    <xf numFmtId="0" fontId="11" fillId="33" borderId="33" xfId="0" applyFont="1" applyFill="1" applyBorder="1" applyAlignment="1">
      <alignment horizontal="center"/>
    </xf>
    <xf numFmtId="0" fontId="11" fillId="33" borderId="34" xfId="0" applyFont="1" applyFill="1" applyBorder="1" applyAlignment="1">
      <alignment horizontal="center"/>
    </xf>
    <xf numFmtId="0" fontId="11" fillId="33" borderId="35" xfId="0" applyFont="1" applyFill="1" applyBorder="1" applyAlignment="1">
      <alignment horizontal="center"/>
    </xf>
    <xf numFmtId="0" fontId="17" fillId="35" borderId="33" xfId="0" applyFont="1" applyFill="1" applyBorder="1" applyAlignment="1">
      <alignment horizontal="center"/>
    </xf>
    <xf numFmtId="0" fontId="17" fillId="35" borderId="34" xfId="0" applyFont="1" applyFill="1" applyBorder="1" applyAlignment="1">
      <alignment horizontal="center"/>
    </xf>
    <xf numFmtId="0" fontId="17" fillId="35" borderId="35"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75"/>
          <c:y val="0"/>
        </c:manualLayout>
      </c:layout>
      <c:spPr>
        <a:noFill/>
        <a:ln>
          <a:noFill/>
        </a:ln>
      </c:spPr>
      <c:txPr>
        <a:bodyPr vert="horz" rot="0"/>
        <a:lstStyle/>
        <a:p>
          <a:pPr>
            <a:defRPr lang="en-US" cap="none" sz="1000" b="1" i="0" u="none" baseline="0">
              <a:solidFill>
                <a:srgbClr val="3366FF"/>
              </a:solidFill>
              <a:latin typeface="Arial"/>
              <a:ea typeface="Arial"/>
              <a:cs typeface="Arial"/>
            </a:defRPr>
          </a:pPr>
        </a:p>
      </c:txPr>
    </c:title>
    <c:plotArea>
      <c:layout>
        <c:manualLayout>
          <c:xMode val="edge"/>
          <c:yMode val="edge"/>
          <c:x val="0.0165"/>
          <c:y val="0.1205"/>
          <c:w val="0.94125"/>
          <c:h val="0.85525"/>
        </c:manualLayout>
      </c:layout>
      <c:barChart>
        <c:barDir val="col"/>
        <c:grouping val="clustered"/>
        <c:varyColors val="0"/>
        <c:ser>
          <c:idx val="0"/>
          <c:order val="0"/>
          <c:tx>
            <c:strRef>
              <c:f>CuentadeResultados!$A$16</c:f>
              <c:strCache>
                <c:ptCount val="1"/>
                <c:pt idx="0">
                  <c:v>RESULTADO DEL EJERCICIO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CuentadeResultados!$B$3:$F$3</c:f>
              <c:strCache/>
            </c:strRef>
          </c:cat>
          <c:val>
            <c:numRef>
              <c:f>CuentadeResultados!$B$16:$F$16</c:f>
              <c:numCache/>
            </c:numRef>
          </c:val>
        </c:ser>
        <c:axId val="5471243"/>
        <c:axId val="49241188"/>
      </c:barChart>
      <c:catAx>
        <c:axId val="5471243"/>
        <c:scaling>
          <c:orientation val="minMax"/>
        </c:scaling>
        <c:axPos val="b"/>
        <c:delete val="0"/>
        <c:numFmt formatCode="General" sourceLinked="1"/>
        <c:majorTickMark val="out"/>
        <c:minorTickMark val="none"/>
        <c:tickLblPos val="nextTo"/>
        <c:spPr>
          <a:ln w="3175">
            <a:solidFill>
              <a:srgbClr val="000000"/>
            </a:solidFill>
          </a:ln>
        </c:spPr>
        <c:crossAx val="49241188"/>
        <c:crosses val="autoZero"/>
        <c:auto val="1"/>
        <c:lblOffset val="100"/>
        <c:tickLblSkip val="1"/>
        <c:noMultiLvlLbl val="0"/>
      </c:catAx>
      <c:valAx>
        <c:axId val="492411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71243"/>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366FF"/>
                </a:solidFill>
                <a:latin typeface="Arial"/>
                <a:ea typeface="Arial"/>
                <a:cs typeface="Arial"/>
              </a:rPr>
              <a:t>ANÁLISIS DEL PUNTO MUERTO</a:t>
            </a:r>
          </a:p>
        </c:rich>
      </c:tx>
      <c:layout>
        <c:manualLayout>
          <c:xMode val="factor"/>
          <c:yMode val="factor"/>
          <c:x val="0.00475"/>
          <c:y val="0"/>
        </c:manualLayout>
      </c:layout>
      <c:spPr>
        <a:noFill/>
        <a:ln>
          <a:noFill/>
        </a:ln>
      </c:spPr>
    </c:title>
    <c:plotArea>
      <c:layout>
        <c:manualLayout>
          <c:xMode val="edge"/>
          <c:yMode val="edge"/>
          <c:x val="0.0155"/>
          <c:y val="0.14625"/>
          <c:w val="0.96875"/>
          <c:h val="0.81975"/>
        </c:manualLayout>
      </c:layout>
      <c:areaChart>
        <c:grouping val="standard"/>
        <c:varyColors val="0"/>
        <c:ser>
          <c:idx val="0"/>
          <c:order val="0"/>
          <c:tx>
            <c:v>Análisis del Punto Muerto</c:v>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Rentabilidad!$B$11:$F$11</c:f>
              <c:strCache/>
            </c:strRef>
          </c:cat>
          <c:val>
            <c:numRef>
              <c:f>Rentabilidad!$B$12:$F$12</c:f>
              <c:numCache/>
            </c:numRef>
          </c:val>
        </c:ser>
        <c:axId val="40517509"/>
        <c:axId val="29113262"/>
      </c:areaChart>
      <c:catAx>
        <c:axId val="40517509"/>
        <c:scaling>
          <c:orientation val="minMax"/>
        </c:scaling>
        <c:axPos val="b"/>
        <c:delete val="0"/>
        <c:numFmt formatCode="General" sourceLinked="1"/>
        <c:majorTickMark val="out"/>
        <c:minorTickMark val="none"/>
        <c:tickLblPos val="nextTo"/>
        <c:spPr>
          <a:ln w="3175">
            <a:solidFill>
              <a:srgbClr val="000000"/>
            </a:solidFill>
          </a:ln>
        </c:spPr>
        <c:crossAx val="29113262"/>
        <c:crosses val="autoZero"/>
        <c:auto val="1"/>
        <c:lblOffset val="100"/>
        <c:tickLblSkip val="1"/>
        <c:noMultiLvlLbl val="0"/>
      </c:catAx>
      <c:valAx>
        <c:axId val="291132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17509"/>
        <c:crossesAt val="1"/>
        <c:crossBetween val="midCat"/>
        <c:dispUnits/>
      </c:valAx>
      <c:spPr>
        <a:solidFill>
          <a:srgbClr val="FFFFFF"/>
        </a:solidFill>
        <a:ln w="12700">
          <a:solidFill>
            <a:srgbClr val="808080"/>
          </a:solidFill>
        </a:ln>
      </c:spPr>
    </c:plotArea>
    <c:plotVisOnly val="1"/>
    <c:dispBlanksAs val="zero"/>
    <c:showDLblsOverMax val="0"/>
  </c:chart>
  <c:spPr>
    <a:solidFill>
      <a:srgbClr val="E9E9E9"/>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800080"/>
                </a:solidFill>
              </a:rPr>
              <a:t>SALDOS DE TESORERÍA</a:t>
            </a:r>
          </a:p>
        </c:rich>
      </c:tx>
      <c:layout>
        <c:manualLayout>
          <c:xMode val="factor"/>
          <c:yMode val="factor"/>
          <c:x val="0.00275"/>
          <c:y val="0"/>
        </c:manualLayout>
      </c:layout>
      <c:spPr>
        <a:noFill/>
        <a:ln>
          <a:noFill/>
        </a:ln>
      </c:spPr>
    </c:title>
    <c:plotArea>
      <c:layout>
        <c:manualLayout>
          <c:xMode val="edge"/>
          <c:yMode val="edge"/>
          <c:x val="0.01425"/>
          <c:y val="0.12175"/>
          <c:w val="0.94525"/>
          <c:h val="0.85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Tesorería!$B$3:$G$3</c:f>
              <c:strCache/>
            </c:strRef>
          </c:cat>
          <c:val>
            <c:numRef>
              <c:f>Tesorería!$B$21:$G$21</c:f>
              <c:numCache/>
            </c:numRef>
          </c:val>
        </c:ser>
        <c:axId val="60692767"/>
        <c:axId val="9363992"/>
      </c:barChart>
      <c:catAx>
        <c:axId val="60692767"/>
        <c:scaling>
          <c:orientation val="minMax"/>
        </c:scaling>
        <c:axPos val="b"/>
        <c:delete val="0"/>
        <c:numFmt formatCode="General" sourceLinked="1"/>
        <c:majorTickMark val="out"/>
        <c:minorTickMark val="none"/>
        <c:tickLblPos val="nextTo"/>
        <c:spPr>
          <a:ln w="3175">
            <a:solidFill>
              <a:srgbClr val="000000"/>
            </a:solidFill>
          </a:ln>
        </c:spPr>
        <c:crossAx val="9363992"/>
        <c:crosses val="autoZero"/>
        <c:auto val="1"/>
        <c:lblOffset val="100"/>
        <c:tickLblSkip val="1"/>
        <c:noMultiLvlLbl val="0"/>
      </c:catAx>
      <c:valAx>
        <c:axId val="93639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92767"/>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3366FF"/>
                </a:solidFill>
              </a:rPr>
              <a:t>RENTABILIDAD FINANCIERA</a:t>
            </a:r>
          </a:p>
        </c:rich>
      </c:tx>
      <c:layout>
        <c:manualLayout>
          <c:xMode val="factor"/>
          <c:yMode val="factor"/>
          <c:x val="-0.0055"/>
          <c:y val="0.03425"/>
        </c:manualLayout>
      </c:layout>
      <c:spPr>
        <a:noFill/>
        <a:ln>
          <a:noFill/>
        </a:ln>
      </c:spPr>
    </c:title>
    <c:plotArea>
      <c:layout>
        <c:manualLayout>
          <c:xMode val="edge"/>
          <c:yMode val="edge"/>
          <c:x val="0.01825"/>
          <c:y val="0.143"/>
          <c:w val="0.96375"/>
          <c:h val="0.8285"/>
        </c:manualLayout>
      </c:layout>
      <c:lineChart>
        <c:grouping val="standard"/>
        <c:varyColors val="0"/>
        <c:ser>
          <c:idx val="0"/>
          <c:order val="0"/>
          <c:tx>
            <c:strRef>
              <c:f>Ratios!$A$6</c:f>
              <c:strCache>
                <c:ptCount val="1"/>
                <c:pt idx="0">
                  <c:v>Rentabilidad financiera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Ratios!$B$6:$F$6</c:f>
              <c:numCache/>
            </c:numRef>
          </c:val>
          <c:smooth val="0"/>
        </c:ser>
        <c:marker val="1"/>
        <c:axId val="17167065"/>
        <c:axId val="20285858"/>
      </c:lineChart>
      <c:catAx>
        <c:axId val="17167065"/>
        <c:scaling>
          <c:orientation val="minMax"/>
        </c:scaling>
        <c:axPos val="b"/>
        <c:delete val="0"/>
        <c:numFmt formatCode="General" sourceLinked="1"/>
        <c:majorTickMark val="out"/>
        <c:minorTickMark val="none"/>
        <c:tickLblPos val="nextTo"/>
        <c:spPr>
          <a:ln w="3175">
            <a:solidFill>
              <a:srgbClr val="000000"/>
            </a:solidFill>
          </a:ln>
        </c:spPr>
        <c:crossAx val="20285858"/>
        <c:crosses val="autoZero"/>
        <c:auto val="1"/>
        <c:lblOffset val="100"/>
        <c:tickLblSkip val="1"/>
        <c:noMultiLvlLbl val="0"/>
      </c:catAx>
      <c:valAx>
        <c:axId val="202858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67065"/>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3366FF"/>
                </a:solidFill>
              </a:rPr>
              <a:t>RENTABILIDAD ECONÓMICA</a:t>
            </a:r>
          </a:p>
        </c:rich>
      </c:tx>
      <c:layout>
        <c:manualLayout>
          <c:xMode val="factor"/>
          <c:yMode val="factor"/>
          <c:x val="-0.00725"/>
          <c:y val="0.03425"/>
        </c:manualLayout>
      </c:layout>
      <c:spPr>
        <a:noFill/>
        <a:ln>
          <a:noFill/>
        </a:ln>
      </c:spPr>
    </c:title>
    <c:plotArea>
      <c:layout>
        <c:manualLayout>
          <c:xMode val="edge"/>
          <c:yMode val="edge"/>
          <c:x val="0.01825"/>
          <c:y val="0.1425"/>
          <c:w val="0.96375"/>
          <c:h val="0.829"/>
        </c:manualLayout>
      </c:layout>
      <c:lineChart>
        <c:grouping val="standard"/>
        <c:varyColors val="0"/>
        <c:ser>
          <c:idx val="0"/>
          <c:order val="0"/>
          <c:tx>
            <c:strRef>
              <c:f>Ratios!$A$6</c:f>
              <c:strCache>
                <c:ptCount val="1"/>
                <c:pt idx="0">
                  <c:v>Rentabilidad financiera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Ratios!$B$5:$F$5</c:f>
              <c:strCache/>
            </c:strRef>
          </c:cat>
          <c:val>
            <c:numRef>
              <c:f>Ratios!$B$31:$F$31</c:f>
              <c:numCache/>
            </c:numRef>
          </c:val>
          <c:smooth val="0"/>
        </c:ser>
        <c:marker val="1"/>
        <c:axId val="48354995"/>
        <c:axId val="32541772"/>
      </c:lineChart>
      <c:catAx>
        <c:axId val="48354995"/>
        <c:scaling>
          <c:orientation val="minMax"/>
        </c:scaling>
        <c:axPos val="b"/>
        <c:delete val="0"/>
        <c:numFmt formatCode="General" sourceLinked="1"/>
        <c:majorTickMark val="out"/>
        <c:minorTickMark val="none"/>
        <c:tickLblPos val="nextTo"/>
        <c:spPr>
          <a:ln w="3175">
            <a:solidFill>
              <a:srgbClr val="000000"/>
            </a:solidFill>
          </a:ln>
        </c:spPr>
        <c:crossAx val="32541772"/>
        <c:crosses val="autoZero"/>
        <c:auto val="1"/>
        <c:lblOffset val="100"/>
        <c:tickLblSkip val="1"/>
        <c:noMultiLvlLbl val="0"/>
      </c:catAx>
      <c:valAx>
        <c:axId val="325417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54995"/>
        <c:crossesAt val="1"/>
        <c:crossBetween val="between"/>
        <c:dispUnits/>
      </c:valAx>
      <c:spPr>
        <a:solidFill>
          <a:srgbClr val="FFFFFF"/>
        </a:solidFill>
        <a:ln w="12700">
          <a:solidFill>
            <a:srgbClr val="808080"/>
          </a:solidFill>
        </a:ln>
      </c:spPr>
    </c:plotArea>
    <c:plotVisOnly val="1"/>
    <c:dispBlanksAs val="gap"/>
    <c:showDLblsOverMax val="0"/>
  </c:chart>
  <c:spPr>
    <a:solidFill>
      <a:srgbClr val="E9E9E9"/>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15</xdr:row>
      <xdr:rowOff>0</xdr:rowOff>
    </xdr:from>
    <xdr:to>
      <xdr:col>4</xdr:col>
      <xdr:colOff>200025</xdr:colOff>
      <xdr:row>27</xdr:row>
      <xdr:rowOff>95250</xdr:rowOff>
    </xdr:to>
    <xdr:pic>
      <xdr:nvPicPr>
        <xdr:cNvPr id="1" name="Picture 6" descr="iStock_000003328454XSmall"/>
        <xdr:cNvPicPr preferRelativeResize="1">
          <a:picLocks noChangeAspect="1"/>
        </xdr:cNvPicPr>
      </xdr:nvPicPr>
      <xdr:blipFill>
        <a:blip r:embed="rId1"/>
        <a:stretch>
          <a:fillRect/>
        </a:stretch>
      </xdr:blipFill>
      <xdr:spPr>
        <a:xfrm>
          <a:off x="514350" y="2486025"/>
          <a:ext cx="2733675" cy="1809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14</xdr:row>
      <xdr:rowOff>66675</xdr:rowOff>
    </xdr:from>
    <xdr:to>
      <xdr:col>11</xdr:col>
      <xdr:colOff>19050</xdr:colOff>
      <xdr:row>26</xdr:row>
      <xdr:rowOff>76200</xdr:rowOff>
    </xdr:to>
    <xdr:pic>
      <xdr:nvPicPr>
        <xdr:cNvPr id="1" name="Picture 4" descr="iStock_000004878226XSmall"/>
        <xdr:cNvPicPr preferRelativeResize="1">
          <a:picLocks noChangeAspect="1"/>
        </xdr:cNvPicPr>
      </xdr:nvPicPr>
      <xdr:blipFill>
        <a:blip r:embed="rId1"/>
        <a:stretch>
          <a:fillRect/>
        </a:stretch>
      </xdr:blipFill>
      <xdr:spPr>
        <a:xfrm>
          <a:off x="5791200" y="2419350"/>
          <a:ext cx="2609850" cy="1724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38100</xdr:rowOff>
    </xdr:from>
    <xdr:to>
      <xdr:col>6</xdr:col>
      <xdr:colOff>9525</xdr:colOff>
      <xdr:row>55</xdr:row>
      <xdr:rowOff>66675</xdr:rowOff>
    </xdr:to>
    <xdr:graphicFrame>
      <xdr:nvGraphicFramePr>
        <xdr:cNvPr id="1" name="Chart 1"/>
        <xdr:cNvGraphicFramePr/>
      </xdr:nvGraphicFramePr>
      <xdr:xfrm>
        <a:off x="0" y="6734175"/>
        <a:ext cx="5886450"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152400</xdr:rowOff>
    </xdr:from>
    <xdr:to>
      <xdr:col>6</xdr:col>
      <xdr:colOff>19050</xdr:colOff>
      <xdr:row>30</xdr:row>
      <xdr:rowOff>28575</xdr:rowOff>
    </xdr:to>
    <xdr:graphicFrame>
      <xdr:nvGraphicFramePr>
        <xdr:cNvPr id="1" name="Chart 3"/>
        <xdr:cNvGraphicFramePr/>
      </xdr:nvGraphicFramePr>
      <xdr:xfrm>
        <a:off x="76200" y="2914650"/>
        <a:ext cx="6200775" cy="2886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7</xdr:col>
      <xdr:colOff>9525</xdr:colOff>
      <xdr:row>53</xdr:row>
      <xdr:rowOff>38100</xdr:rowOff>
    </xdr:to>
    <xdr:graphicFrame>
      <xdr:nvGraphicFramePr>
        <xdr:cNvPr id="1" name="Chart 1"/>
        <xdr:cNvGraphicFramePr/>
      </xdr:nvGraphicFramePr>
      <xdr:xfrm>
        <a:off x="0" y="6181725"/>
        <a:ext cx="67818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47625</xdr:rowOff>
    </xdr:from>
    <xdr:to>
      <xdr:col>5</xdr:col>
      <xdr:colOff>457200</xdr:colOff>
      <xdr:row>25</xdr:row>
      <xdr:rowOff>114300</xdr:rowOff>
    </xdr:to>
    <xdr:graphicFrame>
      <xdr:nvGraphicFramePr>
        <xdr:cNvPr id="1" name="Chart 7"/>
        <xdr:cNvGraphicFramePr/>
      </xdr:nvGraphicFramePr>
      <xdr:xfrm>
        <a:off x="0" y="1990725"/>
        <a:ext cx="5324475" cy="3419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28575</xdr:rowOff>
    </xdr:from>
    <xdr:to>
      <xdr:col>5</xdr:col>
      <xdr:colOff>466725</xdr:colOff>
      <xdr:row>51</xdr:row>
      <xdr:rowOff>104775</xdr:rowOff>
    </xdr:to>
    <xdr:graphicFrame>
      <xdr:nvGraphicFramePr>
        <xdr:cNvPr id="2" name="Chart 10"/>
        <xdr:cNvGraphicFramePr/>
      </xdr:nvGraphicFramePr>
      <xdr:xfrm>
        <a:off x="0" y="7419975"/>
        <a:ext cx="53340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8:M28"/>
  <sheetViews>
    <sheetView tabSelected="1" zoomScalePageLayoutView="0" workbookViewId="0" topLeftCell="A1">
      <selection activeCell="C32" sqref="C32"/>
    </sheetView>
  </sheetViews>
  <sheetFormatPr defaultColWidth="11.421875" defaultRowHeight="12.75"/>
  <cols>
    <col min="1" max="3" width="11.421875" style="1" customWidth="1"/>
    <col min="4" max="4" width="14.421875" style="1" customWidth="1"/>
    <col min="5" max="7" width="11.421875" style="1" customWidth="1"/>
    <col min="8" max="8" width="11.57421875" style="1" customWidth="1"/>
    <col min="9" max="9" width="14.421875" style="1" customWidth="1"/>
    <col min="10" max="16384" width="11.421875" style="1" customWidth="1"/>
  </cols>
  <sheetData>
    <row r="8" spans="1:13" ht="25.5">
      <c r="A8" s="214" t="s">
        <v>111</v>
      </c>
      <c r="B8" s="214"/>
      <c r="C8" s="214"/>
      <c r="D8" s="214"/>
      <c r="E8" s="214"/>
      <c r="F8" s="214"/>
      <c r="G8" s="214"/>
      <c r="H8" s="214"/>
      <c r="I8" s="214"/>
      <c r="J8" s="214"/>
      <c r="K8" s="214"/>
      <c r="L8" s="214"/>
      <c r="M8" s="5"/>
    </row>
    <row r="12" ht="13.5" thickBot="1"/>
    <row r="13" spans="4:8" ht="16.5" thickBot="1">
      <c r="D13" s="7" t="s">
        <v>173</v>
      </c>
      <c r="E13" s="216"/>
      <c r="F13" s="217"/>
      <c r="G13" s="217"/>
      <c r="H13" s="218"/>
    </row>
    <row r="14" ht="17.25" thickBot="1">
      <c r="F14" s="4"/>
    </row>
    <row r="15" spans="4:8" ht="15.75">
      <c r="D15" s="7" t="s">
        <v>172</v>
      </c>
      <c r="E15" s="8"/>
      <c r="F15" s="9"/>
      <c r="G15" s="9"/>
      <c r="H15" s="10"/>
    </row>
    <row r="16" spans="5:8" ht="12.75">
      <c r="E16" s="11"/>
      <c r="F16" s="3"/>
      <c r="G16" s="3"/>
      <c r="H16" s="12"/>
    </row>
    <row r="17" spans="5:8" ht="12.75">
      <c r="E17" s="11"/>
      <c r="F17" s="3"/>
      <c r="G17" s="3"/>
      <c r="H17" s="12"/>
    </row>
    <row r="18" spans="5:8" ht="12.75">
      <c r="E18" s="11"/>
      <c r="F18" s="3"/>
      <c r="G18" s="3"/>
      <c r="H18" s="12"/>
    </row>
    <row r="19" spans="5:8" ht="13.5" thickBot="1">
      <c r="E19" s="13"/>
      <c r="F19" s="14"/>
      <c r="G19" s="14"/>
      <c r="H19" s="15"/>
    </row>
    <row r="22" spans="4:9" ht="12.75">
      <c r="D22" s="18"/>
      <c r="E22" s="18"/>
      <c r="H22" s="18"/>
      <c r="I22" s="18"/>
    </row>
    <row r="23" spans="4:9" ht="12.75">
      <c r="D23" s="215" t="s">
        <v>112</v>
      </c>
      <c r="E23" s="215"/>
      <c r="H23" s="215" t="s">
        <v>113</v>
      </c>
      <c r="I23" s="215"/>
    </row>
    <row r="24" spans="4:9" ht="12.75">
      <c r="D24" s="18"/>
      <c r="E24" s="18"/>
      <c r="H24" s="18"/>
      <c r="I24" s="18"/>
    </row>
    <row r="28" spans="9:11" ht="12.75">
      <c r="I28" s="213"/>
      <c r="J28" s="213"/>
      <c r="K28" s="213"/>
    </row>
    <row r="37" ht="12.75" customHeight="1"/>
  </sheetData>
  <sheetProtection/>
  <mergeCells count="5">
    <mergeCell ref="I28:K28"/>
    <mergeCell ref="A8:L8"/>
    <mergeCell ref="D23:E23"/>
    <mergeCell ref="H23:I23"/>
    <mergeCell ref="E13:H13"/>
  </mergeCells>
  <hyperlinks>
    <hyperlink ref="H23:I23" location="Resultados!A1" display="VER RESULTADOS"/>
    <hyperlink ref="D23:E23" location="Datos!A1" display="INTRODUCIR DATOS"/>
  </hyperlink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F16"/>
    </sheetView>
  </sheetViews>
  <sheetFormatPr defaultColWidth="11.421875" defaultRowHeight="12.75"/>
  <cols>
    <col min="1" max="1" width="31.00390625" style="23" customWidth="1"/>
    <col min="2" max="16384" width="11.421875" style="23" customWidth="1"/>
  </cols>
  <sheetData>
    <row r="1" spans="1:13" ht="36" customHeight="1" thickBot="1">
      <c r="A1" s="245" t="s">
        <v>18</v>
      </c>
      <c r="B1" s="246"/>
      <c r="C1" s="246"/>
      <c r="D1" s="246"/>
      <c r="E1" s="246"/>
      <c r="F1" s="247"/>
      <c r="G1" s="162"/>
      <c r="H1" s="162"/>
      <c r="I1" s="162"/>
      <c r="J1" s="162"/>
      <c r="K1" s="162"/>
      <c r="L1" s="162"/>
      <c r="M1" s="162"/>
    </row>
    <row r="2" spans="1:7" ht="16.5">
      <c r="A2" s="31"/>
      <c r="B2" s="31"/>
      <c r="C2" s="31"/>
      <c r="D2" s="31"/>
      <c r="E2" s="31"/>
      <c r="F2" s="31"/>
      <c r="G2" s="31"/>
    </row>
    <row r="3" spans="1:7" ht="16.5">
      <c r="A3" s="31"/>
      <c r="B3" s="153" t="s">
        <v>1</v>
      </c>
      <c r="C3" s="153" t="s">
        <v>2</v>
      </c>
      <c r="D3" s="153" t="s">
        <v>3</v>
      </c>
      <c r="E3" s="153" t="s">
        <v>4</v>
      </c>
      <c r="F3" s="153" t="s">
        <v>5</v>
      </c>
      <c r="G3" s="31"/>
    </row>
    <row r="4" spans="1:7" ht="16.5">
      <c r="A4" s="168" t="s">
        <v>102</v>
      </c>
      <c r="B4" s="169">
        <f>Productos!E45</f>
        <v>0</v>
      </c>
      <c r="C4" s="169">
        <f>Productos!F45</f>
        <v>0</v>
      </c>
      <c r="D4" s="169">
        <f>Productos!G45</f>
        <v>0</v>
      </c>
      <c r="E4" s="169">
        <f>Productos!H45</f>
        <v>0</v>
      </c>
      <c r="F4" s="170">
        <f>Productos!I45</f>
        <v>0</v>
      </c>
      <c r="G4" s="31"/>
    </row>
    <row r="5" spans="1:7" ht="16.5">
      <c r="A5" s="157" t="s">
        <v>101</v>
      </c>
      <c r="B5" s="158">
        <f>Productos!E57</f>
        <v>0</v>
      </c>
      <c r="C5" s="158">
        <f>C4</f>
        <v>0</v>
      </c>
      <c r="D5" s="158">
        <f>D4</f>
        <v>0</v>
      </c>
      <c r="E5" s="158">
        <f>E4</f>
        <v>0</v>
      </c>
      <c r="F5" s="158">
        <f>F4</f>
        <v>0</v>
      </c>
      <c r="G5" s="31"/>
    </row>
    <row r="6" spans="1:7" ht="16.5">
      <c r="A6" s="157" t="s">
        <v>92</v>
      </c>
      <c r="B6" s="158">
        <f>Productos!E58</f>
        <v>0</v>
      </c>
      <c r="C6" s="158">
        <f>Productos!F58</f>
        <v>0</v>
      </c>
      <c r="D6" s="158">
        <f>Productos!G58</f>
        <v>0</v>
      </c>
      <c r="E6" s="158">
        <f>Productos!H58</f>
        <v>0</v>
      </c>
      <c r="F6" s="158">
        <f>Productos!I58</f>
        <v>0</v>
      </c>
      <c r="G6" s="31"/>
    </row>
    <row r="7" spans="1:7" ht="16.5">
      <c r="A7" s="157" t="s">
        <v>100</v>
      </c>
      <c r="B7" s="158">
        <f>Productos!E63</f>
        <v>0</v>
      </c>
      <c r="C7" s="158">
        <f>Productos!F63-Productos!E63</f>
        <v>0</v>
      </c>
      <c r="D7" s="158">
        <f>Productos!G63-Productos!F63</f>
        <v>0</v>
      </c>
      <c r="E7" s="158">
        <f>Productos!H63-Productos!G63</f>
        <v>0</v>
      </c>
      <c r="F7" s="158">
        <f>Productos!I63-Productos!H63</f>
        <v>0</v>
      </c>
      <c r="G7" s="31"/>
    </row>
    <row r="8" spans="1:7" ht="16.5">
      <c r="A8" s="157" t="s">
        <v>20</v>
      </c>
      <c r="B8" s="158">
        <f>GastosFjos!E42</f>
        <v>0</v>
      </c>
      <c r="C8" s="158">
        <f>GastosFjos!F42</f>
        <v>0</v>
      </c>
      <c r="D8" s="158">
        <f>GastosFjos!G42</f>
        <v>0</v>
      </c>
      <c r="E8" s="158">
        <f>GastosFjos!H42</f>
        <v>0</v>
      </c>
      <c r="F8" s="158">
        <f>GastosFjos!I42</f>
        <v>0</v>
      </c>
      <c r="G8" s="31"/>
    </row>
    <row r="9" spans="1:7" ht="16.5">
      <c r="A9" s="157" t="s">
        <v>21</v>
      </c>
      <c r="B9" s="158">
        <f>GastosFjos!E43</f>
        <v>0</v>
      </c>
      <c r="C9" s="158">
        <f>GastosFjos!F43</f>
        <v>0</v>
      </c>
      <c r="D9" s="158">
        <f>GastosFjos!G43</f>
        <v>0</v>
      </c>
      <c r="E9" s="158">
        <f>GastosFjos!H43</f>
        <v>0</v>
      </c>
      <c r="F9" s="158">
        <f>GastosFjos!I43</f>
        <v>0</v>
      </c>
      <c r="G9" s="31"/>
    </row>
    <row r="10" spans="1:7" ht="16.5">
      <c r="A10" s="157" t="s">
        <v>23</v>
      </c>
      <c r="B10" s="158">
        <f>GastosFjos!E44</f>
        <v>0</v>
      </c>
      <c r="C10" s="158">
        <f>GastosFjos!F44</f>
        <v>0</v>
      </c>
      <c r="D10" s="158">
        <f>GastosFjos!G44</f>
        <v>0</v>
      </c>
      <c r="E10" s="158">
        <f>GastosFjos!H44</f>
        <v>0</v>
      </c>
      <c r="F10" s="158">
        <f>GastosFjos!I44</f>
        <v>0</v>
      </c>
      <c r="G10" s="31"/>
    </row>
    <row r="11" spans="1:7" ht="16.5">
      <c r="A11" s="157" t="s">
        <v>24</v>
      </c>
      <c r="B11" s="158">
        <f>Inversión!E43</f>
        <v>0</v>
      </c>
      <c r="C11" s="158">
        <f>Inversión!F43</f>
        <v>0</v>
      </c>
      <c r="D11" s="158">
        <f>Inversión!G43</f>
        <v>0</v>
      </c>
      <c r="E11" s="158">
        <f>Inversión!H43</f>
        <v>0</v>
      </c>
      <c r="F11" s="158">
        <f>Inversión!I43</f>
        <v>0</v>
      </c>
      <c r="G11" s="31"/>
    </row>
    <row r="12" spans="1:7" ht="16.5">
      <c r="A12" s="154" t="s">
        <v>103</v>
      </c>
      <c r="B12" s="155">
        <f>B5-SUM(B6:B11)</f>
        <v>0</v>
      </c>
      <c r="C12" s="155">
        <f>C5-SUM(C6:C11)</f>
        <v>0</v>
      </c>
      <c r="D12" s="155">
        <f>D5-SUM(D6:D11)</f>
        <v>0</v>
      </c>
      <c r="E12" s="155">
        <f>E5-SUM(E6:E11)</f>
        <v>0</v>
      </c>
      <c r="F12" s="156">
        <f>F5-SUM(F6:F11)</f>
        <v>0</v>
      </c>
      <c r="G12" s="31"/>
    </row>
    <row r="13" spans="1:7" ht="16.5">
      <c r="A13" s="157" t="s">
        <v>22</v>
      </c>
      <c r="B13" s="158">
        <f>Financiación!F47</f>
        <v>0</v>
      </c>
      <c r="C13" s="158">
        <f>Financiación!G47</f>
        <v>0</v>
      </c>
      <c r="D13" s="158">
        <f>Financiación!H47</f>
        <v>0</v>
      </c>
      <c r="E13" s="158">
        <f>Financiación!I47</f>
        <v>0</v>
      </c>
      <c r="F13" s="158">
        <f>Financiación!J47</f>
        <v>0</v>
      </c>
      <c r="G13" s="31"/>
    </row>
    <row r="14" spans="1:7" ht="16.5">
      <c r="A14" s="154" t="s">
        <v>25</v>
      </c>
      <c r="B14" s="155">
        <f>B12-B13</f>
        <v>0</v>
      </c>
      <c r="C14" s="155">
        <f>C12-C13</f>
        <v>0</v>
      </c>
      <c r="D14" s="155">
        <f>D12-D13</f>
        <v>0</v>
      </c>
      <c r="E14" s="155">
        <f>E12-E13</f>
        <v>0</v>
      </c>
      <c r="F14" s="156">
        <f>F12-F13</f>
        <v>0</v>
      </c>
      <c r="G14" s="31"/>
    </row>
    <row r="15" spans="1:7" ht="16.5">
      <c r="A15" s="157" t="s">
        <v>26</v>
      </c>
      <c r="B15" s="158">
        <f>IF(B14&gt;0,B14*Entorno!$E$12,0)</f>
        <v>0</v>
      </c>
      <c r="C15" s="158">
        <f>IF(C14&gt;0,C14*Entorno!$E$12,0)</f>
        <v>0</v>
      </c>
      <c r="D15" s="158">
        <f>IF(D14&gt;0,D14*Entorno!$E$12,0)</f>
        <v>0</v>
      </c>
      <c r="E15" s="158">
        <f>IF(E14&gt;0,E14*Entorno!$E$12,0)</f>
        <v>0</v>
      </c>
      <c r="F15" s="158">
        <f>IF(F14&gt;0,F14*Entorno!$E$12,0)</f>
        <v>0</v>
      </c>
      <c r="G15" s="31"/>
    </row>
    <row r="16" spans="1:7" ht="16.5">
      <c r="A16" s="165" t="s">
        <v>104</v>
      </c>
      <c r="B16" s="166">
        <f>B14-B15</f>
        <v>0</v>
      </c>
      <c r="C16" s="166">
        <f>C14-C15</f>
        <v>0</v>
      </c>
      <c r="D16" s="166">
        <f>D14-D15</f>
        <v>0</v>
      </c>
      <c r="E16" s="166">
        <f>E14-E15</f>
        <v>0</v>
      </c>
      <c r="F16" s="167">
        <f>F14-F15</f>
        <v>0</v>
      </c>
      <c r="G16" s="31"/>
    </row>
    <row r="17" spans="1:7" ht="16.5">
      <c r="A17" s="31"/>
      <c r="B17" s="31"/>
      <c r="C17" s="31"/>
      <c r="D17" s="31"/>
      <c r="E17" s="31"/>
      <c r="F17" s="31"/>
      <c r="G17" s="31"/>
    </row>
    <row r="18" spans="1:7" ht="16.5">
      <c r="A18" s="31"/>
      <c r="B18" s="31"/>
      <c r="C18" s="31"/>
      <c r="D18" s="31"/>
      <c r="E18" s="31"/>
      <c r="F18" s="31"/>
      <c r="G18" s="31"/>
    </row>
    <row r="19" spans="1:7" ht="16.5">
      <c r="A19" s="31"/>
      <c r="B19" s="31"/>
      <c r="C19" s="31"/>
      <c r="D19" s="31"/>
      <c r="E19" s="31"/>
      <c r="F19" s="31"/>
      <c r="G19" s="31"/>
    </row>
    <row r="20" spans="2:3" ht="16.5">
      <c r="B20" s="227" t="s">
        <v>149</v>
      </c>
      <c r="C20" s="227"/>
    </row>
    <row r="21" spans="5:6" ht="16.5">
      <c r="E21" s="227" t="s">
        <v>123</v>
      </c>
      <c r="F21" s="227"/>
    </row>
    <row r="22" spans="2:7" ht="16.5">
      <c r="B22" s="227" t="s">
        <v>150</v>
      </c>
      <c r="C22" s="227"/>
      <c r="D22" s="24"/>
      <c r="E22" s="24"/>
      <c r="F22" s="24"/>
      <c r="G22" s="24"/>
    </row>
    <row r="23" spans="2:6" ht="12.75">
      <c r="B23" s="24"/>
      <c r="C23" s="24"/>
      <c r="D23" s="24"/>
      <c r="E23" s="24"/>
      <c r="F23" s="24"/>
    </row>
    <row r="24" spans="1:7" ht="16.5">
      <c r="A24" s="31"/>
      <c r="B24" s="32"/>
      <c r="C24" s="32"/>
      <c r="D24" s="32"/>
      <c r="E24" s="32"/>
      <c r="F24" s="32"/>
      <c r="G24" s="31"/>
    </row>
    <row r="25" spans="1:7" ht="16.5">
      <c r="A25" s="31"/>
      <c r="B25" s="31"/>
      <c r="C25" s="31"/>
      <c r="D25" s="31"/>
      <c r="E25" s="31"/>
      <c r="F25" s="31"/>
      <c r="G25" s="31"/>
    </row>
    <row r="26" spans="1:7" ht="16.5">
      <c r="A26" s="248" t="s">
        <v>148</v>
      </c>
      <c r="B26" s="249"/>
      <c r="C26" s="249"/>
      <c r="D26" s="249"/>
      <c r="E26" s="249"/>
      <c r="F26" s="250"/>
      <c r="G26" s="31"/>
    </row>
    <row r="27" spans="1:7" ht="16.5">
      <c r="A27" s="31"/>
      <c r="B27" s="153" t="s">
        <v>1</v>
      </c>
      <c r="C27" s="153" t="s">
        <v>2</v>
      </c>
      <c r="D27" s="153" t="s">
        <v>3</v>
      </c>
      <c r="E27" s="153" t="s">
        <v>4</v>
      </c>
      <c r="F27" s="153" t="s">
        <v>5</v>
      </c>
      <c r="G27" s="31"/>
    </row>
    <row r="28" spans="1:7" ht="16.5">
      <c r="A28" s="163" t="s">
        <v>99</v>
      </c>
      <c r="B28" s="164">
        <v>0</v>
      </c>
      <c r="C28" s="164">
        <f>IF(B16&gt;0,B16*(1-Entorno!E16),0)+B28</f>
        <v>0</v>
      </c>
      <c r="D28" s="164">
        <f>IF(C16&gt;0,C16*(1-Entorno!F16),0)+C28</f>
        <v>0</v>
      </c>
      <c r="E28" s="164">
        <f>IF(D16&gt;0,D16*(1-Entorno!G16),0)+D28</f>
        <v>0</v>
      </c>
      <c r="F28" s="164">
        <f>IF(E16&gt;0,E16*(1-Entorno!H16),0)+E28</f>
        <v>0</v>
      </c>
      <c r="G28" s="31"/>
    </row>
    <row r="29" spans="1:7" ht="16.5">
      <c r="A29" s="163" t="s">
        <v>105</v>
      </c>
      <c r="B29" s="164">
        <f>IF(B16&gt;0,B16*Entorno!$E$16,0)</f>
        <v>0</v>
      </c>
      <c r="C29" s="164">
        <f>IF(C16&gt;0,C16*Entorno!$E$16,0)</f>
        <v>0</v>
      </c>
      <c r="D29" s="164">
        <f>IF(D16&gt;0,D16*Entorno!$E$16,0)</f>
        <v>0</v>
      </c>
      <c r="E29" s="164">
        <f>IF(E16&gt;0,E16*Entorno!$E$16,0)</f>
        <v>0</v>
      </c>
      <c r="F29" s="164">
        <f>IF(F16&gt;0,F16*Entorno!$E$16,0)</f>
        <v>0</v>
      </c>
      <c r="G29" s="31"/>
    </row>
    <row r="30" spans="1:7" ht="16.5">
      <c r="A30" s="31"/>
      <c r="B30" s="31"/>
      <c r="C30" s="31"/>
      <c r="D30" s="31"/>
      <c r="E30" s="31"/>
      <c r="F30" s="31"/>
      <c r="G30" s="31"/>
    </row>
    <row r="31" spans="1:7" ht="16.5">
      <c r="A31" s="31"/>
      <c r="B31" s="31"/>
      <c r="C31" s="31"/>
      <c r="D31" s="31"/>
      <c r="E31" s="31"/>
      <c r="F31" s="31"/>
      <c r="G31" s="31"/>
    </row>
    <row r="32" spans="1:7" ht="16.5">
      <c r="A32" s="31"/>
      <c r="B32" s="31"/>
      <c r="C32" s="31"/>
      <c r="D32" s="31"/>
      <c r="E32" s="31"/>
      <c r="F32" s="31"/>
      <c r="G32" s="31"/>
    </row>
  </sheetData>
  <sheetProtection/>
  <mergeCells count="5">
    <mergeCell ref="A1:F1"/>
    <mergeCell ref="A26:F26"/>
    <mergeCell ref="B20:C20"/>
    <mergeCell ref="E21:F21"/>
    <mergeCell ref="B22:C22"/>
  </mergeCells>
  <hyperlinks>
    <hyperlink ref="B20:C20" location="Resultados!A1" display="VER RESULTADOS"/>
    <hyperlink ref="E21:F21" location="Rentabilidad!A1" display="RENTABILIDAD"/>
    <hyperlink ref="B22:C22" location="Datos!A1" display="CAMBIAR DATOS"/>
  </hyperlinks>
  <printOptions/>
  <pageMargins left="0.75" right="0.75" top="1" bottom="1" header="0" footer="0"/>
  <pageSetup orientation="portrait" paperSize="9"/>
  <ignoredErrors>
    <ignoredError sqref="F15 B15:E15" formula="1"/>
  </ignoredErrors>
  <drawing r:id="rId1"/>
</worksheet>
</file>

<file path=xl/worksheets/sheet11.xml><?xml version="1.0" encoding="utf-8"?>
<worksheet xmlns="http://schemas.openxmlformats.org/spreadsheetml/2006/main" xmlns:r="http://schemas.openxmlformats.org/officeDocument/2006/relationships">
  <dimension ref="A1:M78"/>
  <sheetViews>
    <sheetView zoomScalePageLayoutView="0" workbookViewId="0" topLeftCell="A1">
      <selection activeCell="G17" sqref="G17"/>
    </sheetView>
  </sheetViews>
  <sheetFormatPr defaultColWidth="11.421875" defaultRowHeight="12.75"/>
  <cols>
    <col min="1" max="1" width="36.7109375" style="23" customWidth="1"/>
    <col min="2" max="16384" width="11.421875" style="23" customWidth="1"/>
  </cols>
  <sheetData>
    <row r="1" spans="1:13" ht="36" customHeight="1" thickBot="1">
      <c r="A1" s="245" t="s">
        <v>161</v>
      </c>
      <c r="B1" s="246"/>
      <c r="C1" s="246"/>
      <c r="D1" s="246"/>
      <c r="E1" s="246"/>
      <c r="F1" s="247"/>
      <c r="G1" s="162"/>
      <c r="H1" s="162"/>
      <c r="I1" s="162"/>
      <c r="J1" s="162"/>
      <c r="K1" s="162"/>
      <c r="L1" s="162"/>
      <c r="M1" s="162"/>
    </row>
    <row r="2" spans="1:7" ht="16.5">
      <c r="A2" s="31"/>
      <c r="B2" s="31"/>
      <c r="C2" s="31"/>
      <c r="D2" s="31"/>
      <c r="E2" s="31"/>
      <c r="F2" s="31"/>
      <c r="G2" s="31"/>
    </row>
    <row r="3" spans="1:7" ht="16.5">
      <c r="A3" s="31"/>
      <c r="B3" s="31"/>
      <c r="C3" s="31"/>
      <c r="D3" s="31"/>
      <c r="E3" s="31"/>
      <c r="F3" s="31"/>
      <c r="G3" s="31"/>
    </row>
    <row r="4" spans="1:7" ht="16.5">
      <c r="A4" s="31"/>
      <c r="B4" s="31"/>
      <c r="C4" s="31"/>
      <c r="D4" s="31"/>
      <c r="E4" s="31"/>
      <c r="F4" s="31"/>
      <c r="G4" s="31"/>
    </row>
    <row r="5" spans="1:7" ht="16.5">
      <c r="A5" s="36" t="s">
        <v>162</v>
      </c>
      <c r="B5" s="31"/>
      <c r="C5" s="31"/>
      <c r="D5" s="31"/>
      <c r="E5" s="31"/>
      <c r="F5" s="31"/>
      <c r="G5" s="31"/>
    </row>
    <row r="6" spans="1:7" ht="16.5">
      <c r="A6" s="31"/>
      <c r="B6" s="153" t="s">
        <v>1</v>
      </c>
      <c r="C6" s="153" t="s">
        <v>2</v>
      </c>
      <c r="D6" s="153" t="s">
        <v>3</v>
      </c>
      <c r="E6" s="153" t="s">
        <v>4</v>
      </c>
      <c r="F6" s="153" t="s">
        <v>5</v>
      </c>
      <c r="G6" s="31"/>
    </row>
    <row r="7" spans="1:7" ht="16.5">
      <c r="A7" s="90" t="s">
        <v>163</v>
      </c>
      <c r="B7" s="193">
        <f>CuentadeResultados!B14</f>
        <v>0</v>
      </c>
      <c r="C7" s="194">
        <f>CuentadeResultados!C14</f>
        <v>0</v>
      </c>
      <c r="D7" s="194">
        <f>CuentadeResultados!D14</f>
        <v>0</v>
      </c>
      <c r="E7" s="194">
        <f>CuentadeResultados!E14</f>
        <v>0</v>
      </c>
      <c r="F7" s="195">
        <f>CuentadeResultados!F14</f>
        <v>0</v>
      </c>
      <c r="G7" s="31"/>
    </row>
    <row r="8" spans="1:7" ht="16.5">
      <c r="A8" s="31"/>
      <c r="B8" s="31"/>
      <c r="C8" s="31"/>
      <c r="D8" s="31"/>
      <c r="E8" s="31"/>
      <c r="F8" s="31"/>
      <c r="G8" s="31"/>
    </row>
    <row r="9" spans="1:7" ht="16.5">
      <c r="A9" s="31"/>
      <c r="B9" s="31"/>
      <c r="C9" s="31"/>
      <c r="D9" s="31"/>
      <c r="E9" s="31"/>
      <c r="F9" s="31"/>
      <c r="G9" s="31"/>
    </row>
    <row r="10" spans="1:7" ht="16.5">
      <c r="A10" s="36" t="s">
        <v>168</v>
      </c>
      <c r="B10" s="31"/>
      <c r="C10" s="31"/>
      <c r="D10" s="31"/>
      <c r="E10" s="31"/>
      <c r="F10" s="31"/>
      <c r="G10" s="31"/>
    </row>
    <row r="11" spans="1:7" ht="16.5">
      <c r="A11" s="31"/>
      <c r="B11" s="153" t="s">
        <v>1</v>
      </c>
      <c r="C11" s="153" t="s">
        <v>2</v>
      </c>
      <c r="D11" s="153" t="s">
        <v>3</v>
      </c>
      <c r="E11" s="153" t="s">
        <v>4</v>
      </c>
      <c r="F11" s="153" t="s">
        <v>5</v>
      </c>
      <c r="G11" s="31"/>
    </row>
    <row r="12" spans="1:7" ht="16.5">
      <c r="A12" s="90" t="s">
        <v>169</v>
      </c>
      <c r="B12" s="196" t="e">
        <f>(CuentadeResultados!B8+CuentadeResultados!B9+CuentadeResultados!B10+CuentadeResultados!B11+CuentadeResultados!B13+CuentadeResultados!B7)/B72</f>
        <v>#DIV/0!</v>
      </c>
      <c r="C12" s="197" t="e">
        <f>(CuentadeResultados!C8+CuentadeResultados!C9+CuentadeResultados!C10+CuentadeResultados!C11+CuentadeResultados!C13+CuentadeResultados!C7)/C72</f>
        <v>#DIV/0!</v>
      </c>
      <c r="D12" s="197" t="e">
        <f>(CuentadeResultados!D8+CuentadeResultados!D9+CuentadeResultados!D10+CuentadeResultados!D11+CuentadeResultados!D13+CuentadeResultados!D7)/D72</f>
        <v>#DIV/0!</v>
      </c>
      <c r="E12" s="197" t="e">
        <f>(CuentadeResultados!E8+CuentadeResultados!E9+CuentadeResultados!E10+CuentadeResultados!E11+CuentadeResultados!E13+CuentadeResultados!E7)/E72</f>
        <v>#DIV/0!</v>
      </c>
      <c r="F12" s="198" t="e">
        <f>(CuentadeResultados!F8+CuentadeResultados!F9+CuentadeResultados!F10+CuentadeResultados!F11+CuentadeResultados!F13+CuentadeResultados!F7)/F72</f>
        <v>#DIV/0!</v>
      </c>
      <c r="G12" s="31"/>
    </row>
    <row r="13" spans="1:7" ht="16.5">
      <c r="A13" s="31"/>
      <c r="B13" s="31"/>
      <c r="C13" s="31"/>
      <c r="D13" s="31"/>
      <c r="E13" s="31"/>
      <c r="F13" s="31"/>
      <c r="G13" s="31"/>
    </row>
    <row r="14" spans="1:7" ht="16.5">
      <c r="A14" s="31"/>
      <c r="B14" s="31"/>
      <c r="C14" s="31"/>
      <c r="D14" s="31"/>
      <c r="E14" s="31"/>
      <c r="F14" s="31"/>
      <c r="G14" s="31"/>
    </row>
    <row r="31" ht="12.75">
      <c r="A31" s="23" t="s">
        <v>64</v>
      </c>
    </row>
    <row r="34" spans="1:7" ht="16.5">
      <c r="A34" s="36" t="s">
        <v>167</v>
      </c>
      <c r="B34" s="31"/>
      <c r="C34" s="31"/>
      <c r="D34" s="31"/>
      <c r="E34" s="31"/>
      <c r="F34" s="31"/>
      <c r="G34" s="29"/>
    </row>
    <row r="35" spans="1:7" ht="16.5">
      <c r="A35" s="31"/>
      <c r="B35" s="31"/>
      <c r="C35" s="31"/>
      <c r="D35" s="31"/>
      <c r="E35" s="31"/>
      <c r="F35" s="31"/>
      <c r="G35" s="29"/>
    </row>
    <row r="36" spans="1:7" ht="16.5">
      <c r="A36" s="36" t="str">
        <f>Productos!E11</f>
        <v>Producto 1</v>
      </c>
      <c r="B36" s="34" t="s">
        <v>1</v>
      </c>
      <c r="C36" s="34" t="s">
        <v>2</v>
      </c>
      <c r="D36" s="34" t="s">
        <v>3</v>
      </c>
      <c r="E36" s="34" t="s">
        <v>4</v>
      </c>
      <c r="F36" s="34" t="s">
        <v>5</v>
      </c>
      <c r="G36" s="29"/>
    </row>
    <row r="37" spans="1:7" ht="16.5">
      <c r="A37" s="31" t="s">
        <v>166</v>
      </c>
      <c r="B37" s="171">
        <f>Productos!E14</f>
        <v>0</v>
      </c>
      <c r="C37" s="172">
        <f>B37*(1+Productos!$E$15)</f>
        <v>0</v>
      </c>
      <c r="D37" s="172">
        <f>C37*(1+Productos!$E$15)</f>
        <v>0</v>
      </c>
      <c r="E37" s="172">
        <f>D37*(1+Productos!$E$15)</f>
        <v>0</v>
      </c>
      <c r="F37" s="173">
        <f>E37*(1+Productos!$E$15)</f>
        <v>0</v>
      </c>
      <c r="G37" s="29"/>
    </row>
    <row r="38" spans="1:7" ht="16.5">
      <c r="A38" s="31" t="s">
        <v>164</v>
      </c>
      <c r="B38" s="174">
        <f>Productos!E23</f>
        <v>0</v>
      </c>
      <c r="C38" s="175">
        <f>B38*(1+Productos!$E$24)</f>
        <v>0</v>
      </c>
      <c r="D38" s="175">
        <f>C38*(1+Productos!$E$24)</f>
        <v>0</v>
      </c>
      <c r="E38" s="175">
        <f>D38*(1+Productos!$E$24)</f>
        <v>0</v>
      </c>
      <c r="F38" s="176">
        <f>E38*(1+Productos!$E$24)</f>
        <v>0</v>
      </c>
      <c r="G38" s="29"/>
    </row>
    <row r="39" spans="1:7" ht="16.5">
      <c r="A39" s="31" t="s">
        <v>165</v>
      </c>
      <c r="B39" s="177">
        <f>B37-B38</f>
        <v>0</v>
      </c>
      <c r="C39" s="155">
        <f>C37-C38</f>
        <v>0</v>
      </c>
      <c r="D39" s="155">
        <f>D37-D38</f>
        <v>0</v>
      </c>
      <c r="E39" s="155">
        <f>E37-E38</f>
        <v>0</v>
      </c>
      <c r="F39" s="156">
        <f>F37-F38</f>
        <v>0</v>
      </c>
      <c r="G39" s="29"/>
    </row>
    <row r="40" spans="1:7" ht="16.5">
      <c r="A40" s="31"/>
      <c r="B40" s="31"/>
      <c r="C40" s="31"/>
      <c r="D40" s="31"/>
      <c r="E40" s="31"/>
      <c r="F40" s="31"/>
      <c r="G40" s="29"/>
    </row>
    <row r="41" spans="1:7" ht="16.5">
      <c r="A41" s="47" t="str">
        <f>Productos!I11</f>
        <v>Producto 5</v>
      </c>
      <c r="B41" s="34" t="s">
        <v>1</v>
      </c>
      <c r="C41" s="34" t="s">
        <v>2</v>
      </c>
      <c r="D41" s="34" t="s">
        <v>3</v>
      </c>
      <c r="E41" s="34" t="s">
        <v>4</v>
      </c>
      <c r="F41" s="34" t="s">
        <v>5</v>
      </c>
      <c r="G41" s="29"/>
    </row>
    <row r="42" spans="1:7" ht="16.5">
      <c r="A42" s="31" t="s">
        <v>166</v>
      </c>
      <c r="B42" s="171">
        <f>Productos!I14</f>
        <v>0</v>
      </c>
      <c r="C42" s="172">
        <f>B42*(1+Productos!$I$15)</f>
        <v>0</v>
      </c>
      <c r="D42" s="172">
        <f>C42*(1+Productos!$I$15)</f>
        <v>0</v>
      </c>
      <c r="E42" s="172">
        <f>D42*(1+Productos!$I$15)</f>
        <v>0</v>
      </c>
      <c r="F42" s="173">
        <f>E42*(1+Productos!$I$15)</f>
        <v>0</v>
      </c>
      <c r="G42" s="29"/>
    </row>
    <row r="43" spans="1:7" ht="16.5">
      <c r="A43" s="31" t="s">
        <v>164</v>
      </c>
      <c r="B43" s="178">
        <f>Productos!I23</f>
        <v>0</v>
      </c>
      <c r="C43" s="179">
        <f>B43*(1+Productos!$I$24)</f>
        <v>0</v>
      </c>
      <c r="D43" s="179">
        <f>C43*(1+Productos!$I$24)</f>
        <v>0</v>
      </c>
      <c r="E43" s="179">
        <f>D43*(1+Productos!$I$24)</f>
        <v>0</v>
      </c>
      <c r="F43" s="180">
        <f>E43*(1+Productos!$I$24)</f>
        <v>0</v>
      </c>
      <c r="G43" s="29"/>
    </row>
    <row r="44" spans="1:7" ht="16.5">
      <c r="A44" s="31" t="s">
        <v>165</v>
      </c>
      <c r="B44" s="177">
        <f>B42-B43</f>
        <v>0</v>
      </c>
      <c r="C44" s="155">
        <f>C42-C43</f>
        <v>0</v>
      </c>
      <c r="D44" s="155">
        <f>D42-D43</f>
        <v>0</v>
      </c>
      <c r="E44" s="155">
        <f>E42-E43</f>
        <v>0</v>
      </c>
      <c r="F44" s="156">
        <f>F42-F43</f>
        <v>0</v>
      </c>
      <c r="G44" s="29"/>
    </row>
    <row r="45" spans="1:7" ht="16.5">
      <c r="A45" s="31"/>
      <c r="B45" s="31"/>
      <c r="C45" s="31"/>
      <c r="D45" s="31"/>
      <c r="E45" s="31"/>
      <c r="F45" s="31"/>
      <c r="G45" s="29"/>
    </row>
    <row r="46" spans="1:7" ht="16.5">
      <c r="A46" s="47" t="str">
        <f>Productos!J11</f>
        <v>Producto 6</v>
      </c>
      <c r="B46" s="34" t="s">
        <v>1</v>
      </c>
      <c r="C46" s="34" t="s">
        <v>2</v>
      </c>
      <c r="D46" s="34" t="s">
        <v>3</v>
      </c>
      <c r="E46" s="34" t="s">
        <v>4</v>
      </c>
      <c r="F46" s="34" t="s">
        <v>5</v>
      </c>
      <c r="G46" s="29"/>
    </row>
    <row r="47" spans="1:7" ht="16.5">
      <c r="A47" s="31" t="s">
        <v>166</v>
      </c>
      <c r="B47" s="171">
        <f>Productos!J14</f>
        <v>0</v>
      </c>
      <c r="C47" s="172">
        <f>B47*(1+Productos!$J$15)</f>
        <v>0</v>
      </c>
      <c r="D47" s="172">
        <f>C47*(1+Productos!$J$15)</f>
        <v>0</v>
      </c>
      <c r="E47" s="172">
        <f>D47*(1+Productos!$J$15)</f>
        <v>0</v>
      </c>
      <c r="F47" s="173">
        <f>E47*(1+Productos!$J$15)</f>
        <v>0</v>
      </c>
      <c r="G47" s="29"/>
    </row>
    <row r="48" spans="1:7" ht="16.5">
      <c r="A48" s="31" t="s">
        <v>164</v>
      </c>
      <c r="B48" s="178">
        <f>Productos!J23</f>
        <v>0</v>
      </c>
      <c r="C48" s="179">
        <f>B48*(1+Productos!$J$24)</f>
        <v>0</v>
      </c>
      <c r="D48" s="179">
        <f>C48*(1+Productos!$J$24)</f>
        <v>0</v>
      </c>
      <c r="E48" s="179">
        <f>D48*(1+Productos!$J$24)</f>
        <v>0</v>
      </c>
      <c r="F48" s="180">
        <f>E48*(1+Productos!$J$24)</f>
        <v>0</v>
      </c>
      <c r="G48" s="29"/>
    </row>
    <row r="49" spans="1:7" ht="16.5">
      <c r="A49" s="31" t="s">
        <v>165</v>
      </c>
      <c r="B49" s="177">
        <f>B47-B48</f>
        <v>0</v>
      </c>
      <c r="C49" s="155">
        <f>C47-C48</f>
        <v>0</v>
      </c>
      <c r="D49" s="155">
        <f>D47-D48</f>
        <v>0</v>
      </c>
      <c r="E49" s="155">
        <f>E47-E48</f>
        <v>0</v>
      </c>
      <c r="F49" s="156">
        <f>F47-F48</f>
        <v>0</v>
      </c>
      <c r="G49" s="29"/>
    </row>
    <row r="50" spans="1:7" ht="16.5">
      <c r="A50" s="31"/>
      <c r="B50" s="31"/>
      <c r="C50" s="31"/>
      <c r="D50" s="31"/>
      <c r="E50" s="31"/>
      <c r="F50" s="31"/>
      <c r="G50" s="29"/>
    </row>
    <row r="51" spans="1:7" ht="16.5">
      <c r="A51" s="47" t="str">
        <f>Productos!K11</f>
        <v>Producto 7</v>
      </c>
      <c r="B51" s="34" t="s">
        <v>1</v>
      </c>
      <c r="C51" s="34" t="s">
        <v>2</v>
      </c>
      <c r="D51" s="34" t="s">
        <v>3</v>
      </c>
      <c r="E51" s="34" t="s">
        <v>4</v>
      </c>
      <c r="F51" s="34" t="s">
        <v>5</v>
      </c>
      <c r="G51" s="29"/>
    </row>
    <row r="52" spans="1:7" ht="16.5">
      <c r="A52" s="31" t="s">
        <v>166</v>
      </c>
      <c r="B52" s="171">
        <f>Productos!K14</f>
        <v>0</v>
      </c>
      <c r="C52" s="172">
        <f>B52*(1+Productos!$K$15)</f>
        <v>0</v>
      </c>
      <c r="D52" s="172">
        <f>C52*(1+Productos!$K$15)</f>
        <v>0</v>
      </c>
      <c r="E52" s="172">
        <f>D52*(1+Productos!$K$15)</f>
        <v>0</v>
      </c>
      <c r="F52" s="173">
        <f>E52*(1+Productos!$K$15)</f>
        <v>0</v>
      </c>
      <c r="G52" s="29"/>
    </row>
    <row r="53" spans="1:7" ht="16.5">
      <c r="A53" s="31" t="s">
        <v>164</v>
      </c>
      <c r="B53" s="178">
        <f>Productos!K23</f>
        <v>0</v>
      </c>
      <c r="C53" s="179">
        <f>B53*(1+Productos!$K$24)</f>
        <v>0</v>
      </c>
      <c r="D53" s="179">
        <f>C53*(1+Productos!$K$24)</f>
        <v>0</v>
      </c>
      <c r="E53" s="179">
        <f>D53*(1+Productos!$K$24)</f>
        <v>0</v>
      </c>
      <c r="F53" s="180">
        <f>E53*(1+Productos!$K$24)</f>
        <v>0</v>
      </c>
      <c r="G53" s="29"/>
    </row>
    <row r="54" spans="1:7" ht="16.5">
      <c r="A54" s="31" t="s">
        <v>165</v>
      </c>
      <c r="B54" s="177">
        <f>B52-B53</f>
        <v>0</v>
      </c>
      <c r="C54" s="155">
        <f>C52-C53</f>
        <v>0</v>
      </c>
      <c r="D54" s="155">
        <f>D52-D53</f>
        <v>0</v>
      </c>
      <c r="E54" s="155">
        <f>E52-E53</f>
        <v>0</v>
      </c>
      <c r="F54" s="156">
        <f>F52-F53</f>
        <v>0</v>
      </c>
      <c r="G54" s="29"/>
    </row>
    <row r="55" spans="1:7" ht="16.5">
      <c r="A55" s="31"/>
      <c r="B55" s="31"/>
      <c r="C55" s="31"/>
      <c r="D55" s="31"/>
      <c r="E55" s="31"/>
      <c r="F55" s="31"/>
      <c r="G55" s="29"/>
    </row>
    <row r="56" spans="1:7" ht="16.5">
      <c r="A56" s="47" t="str">
        <f>Productos!L11</f>
        <v>Producto 8</v>
      </c>
      <c r="B56" s="34" t="s">
        <v>1</v>
      </c>
      <c r="C56" s="34" t="s">
        <v>2</v>
      </c>
      <c r="D56" s="34" t="s">
        <v>3</v>
      </c>
      <c r="E56" s="34" t="s">
        <v>4</v>
      </c>
      <c r="F56" s="34" t="s">
        <v>5</v>
      </c>
      <c r="G56" s="29"/>
    </row>
    <row r="57" spans="1:7" ht="16.5">
      <c r="A57" s="31" t="s">
        <v>166</v>
      </c>
      <c r="B57" s="171">
        <f>Productos!L14</f>
        <v>0</v>
      </c>
      <c r="C57" s="172">
        <f>B57*(1+Productos!$L$15)</f>
        <v>0</v>
      </c>
      <c r="D57" s="172">
        <f>C57*(1+Productos!$L$15)</f>
        <v>0</v>
      </c>
      <c r="E57" s="172">
        <f>D57*(1+Productos!$L$15)</f>
        <v>0</v>
      </c>
      <c r="F57" s="173">
        <f>E57*(1+Productos!$L$15)</f>
        <v>0</v>
      </c>
      <c r="G57" s="29"/>
    </row>
    <row r="58" spans="1:7" ht="16.5">
      <c r="A58" s="31" t="s">
        <v>164</v>
      </c>
      <c r="B58" s="178">
        <f>Productos!L23</f>
        <v>0</v>
      </c>
      <c r="C58" s="179">
        <f>B58*(1+Productos!$L$24)</f>
        <v>0</v>
      </c>
      <c r="D58" s="179">
        <f>C58*(1+Productos!$L$24)</f>
        <v>0</v>
      </c>
      <c r="E58" s="179">
        <f>D58*(1+Productos!$L$24)</f>
        <v>0</v>
      </c>
      <c r="F58" s="180">
        <f>E58*(1+Productos!$L$24)</f>
        <v>0</v>
      </c>
      <c r="G58" s="29"/>
    </row>
    <row r="59" spans="1:7" ht="16.5">
      <c r="A59" s="31" t="s">
        <v>165</v>
      </c>
      <c r="B59" s="177">
        <f>B57-B58</f>
        <v>0</v>
      </c>
      <c r="C59" s="155">
        <f>C57-C58</f>
        <v>0</v>
      </c>
      <c r="D59" s="155">
        <f>D57-D58</f>
        <v>0</v>
      </c>
      <c r="E59" s="155">
        <f>E57-E58</f>
        <v>0</v>
      </c>
      <c r="F59" s="156">
        <f>F57-F58</f>
        <v>0</v>
      </c>
      <c r="G59" s="29"/>
    </row>
    <row r="60" spans="1:7" ht="16.5">
      <c r="A60" s="31"/>
      <c r="B60" s="31"/>
      <c r="C60" s="31"/>
      <c r="D60" s="31"/>
      <c r="E60" s="31"/>
      <c r="F60" s="31"/>
      <c r="G60" s="29"/>
    </row>
    <row r="61" spans="1:7" ht="16.5">
      <c r="A61" s="36" t="s">
        <v>170</v>
      </c>
      <c r="B61" s="34" t="s">
        <v>1</v>
      </c>
      <c r="C61" s="34" t="s">
        <v>2</v>
      </c>
      <c r="D61" s="34" t="s">
        <v>3</v>
      </c>
      <c r="E61" s="34" t="s">
        <v>4</v>
      </c>
      <c r="F61" s="34" t="s">
        <v>5</v>
      </c>
      <c r="G61" s="29"/>
    </row>
    <row r="62" spans="1:7" ht="16.5">
      <c r="A62" s="31" t="str">
        <f>Productos!B63</f>
        <v>Producto 1</v>
      </c>
      <c r="B62" s="181" t="e">
        <f>Productos!E37/Rentabilidad!B37</f>
        <v>#DIV/0!</v>
      </c>
      <c r="C62" s="182" t="e">
        <f>Productos!F37/Rentabilidad!C37</f>
        <v>#DIV/0!</v>
      </c>
      <c r="D62" s="182" t="e">
        <f>Productos!G37/Rentabilidad!D37</f>
        <v>#DIV/0!</v>
      </c>
      <c r="E62" s="182" t="e">
        <f>Productos!H37/Rentabilidad!E37</f>
        <v>#DIV/0!</v>
      </c>
      <c r="F62" s="183" t="e">
        <f>Productos!I37/Rentabilidad!F37</f>
        <v>#DIV/0!</v>
      </c>
      <c r="G62" s="29"/>
    </row>
    <row r="63" spans="1:7" ht="16.5">
      <c r="A63" s="31" t="str">
        <f>Productos!B67</f>
        <v>Producto 5</v>
      </c>
      <c r="B63" s="184" t="e">
        <f>Productos!E41/Rentabilidad!B42</f>
        <v>#DIV/0!</v>
      </c>
      <c r="C63" s="185" t="e">
        <f>Productos!F41/Rentabilidad!C42</f>
        <v>#DIV/0!</v>
      </c>
      <c r="D63" s="185" t="e">
        <f>Productos!G41/Rentabilidad!D42</f>
        <v>#DIV/0!</v>
      </c>
      <c r="E63" s="185" t="e">
        <f>Productos!H41/Rentabilidad!E42</f>
        <v>#DIV/0!</v>
      </c>
      <c r="F63" s="186" t="e">
        <f>Productos!I41/Rentabilidad!F42</f>
        <v>#DIV/0!</v>
      </c>
      <c r="G63" s="29"/>
    </row>
    <row r="64" spans="1:7" ht="16.5">
      <c r="A64" s="31" t="str">
        <f>Productos!B68</f>
        <v>Producto 6</v>
      </c>
      <c r="B64" s="184" t="e">
        <f>Productos!E42/Rentabilidad!B47</f>
        <v>#DIV/0!</v>
      </c>
      <c r="C64" s="185" t="e">
        <f>Productos!F42/Rentabilidad!C47</f>
        <v>#DIV/0!</v>
      </c>
      <c r="D64" s="185" t="e">
        <f>Productos!G42/Rentabilidad!D47</f>
        <v>#DIV/0!</v>
      </c>
      <c r="E64" s="185" t="e">
        <f>Productos!H42/Rentabilidad!E47</f>
        <v>#DIV/0!</v>
      </c>
      <c r="F64" s="186" t="e">
        <f>Productos!I42/Rentabilidad!F47</f>
        <v>#DIV/0!</v>
      </c>
      <c r="G64" s="29"/>
    </row>
    <row r="65" spans="1:7" ht="16.5">
      <c r="A65" s="31" t="str">
        <f>Productos!B69</f>
        <v>Producto 7</v>
      </c>
      <c r="B65" s="184" t="e">
        <f>Productos!E43/Rentabilidad!B52</f>
        <v>#DIV/0!</v>
      </c>
      <c r="C65" s="185" t="e">
        <f>Productos!F43/Rentabilidad!C52</f>
        <v>#DIV/0!</v>
      </c>
      <c r="D65" s="185" t="e">
        <f>Productos!G43/Rentabilidad!D52</f>
        <v>#DIV/0!</v>
      </c>
      <c r="E65" s="185" t="e">
        <f>Productos!H43/Rentabilidad!E52</f>
        <v>#DIV/0!</v>
      </c>
      <c r="F65" s="186" t="e">
        <f>Productos!I43/Rentabilidad!F52</f>
        <v>#DIV/0!</v>
      </c>
      <c r="G65" s="29"/>
    </row>
    <row r="66" spans="1:7" ht="16.5">
      <c r="A66" s="31" t="str">
        <f>Productos!B70</f>
        <v>Producto 8</v>
      </c>
      <c r="B66" s="187" t="e">
        <f>Productos!E44/Rentabilidad!B57</f>
        <v>#DIV/0!</v>
      </c>
      <c r="C66" s="188" t="e">
        <f>Productos!F44/Rentabilidad!C57</f>
        <v>#DIV/0!</v>
      </c>
      <c r="D66" s="188" t="e">
        <f>Productos!G44/Rentabilidad!D57</f>
        <v>#DIV/0!</v>
      </c>
      <c r="E66" s="188" t="e">
        <f>Productos!H44/Rentabilidad!E57</f>
        <v>#DIV/0!</v>
      </c>
      <c r="F66" s="189" t="e">
        <f>Productos!I44/Rentabilidad!F57</f>
        <v>#DIV/0!</v>
      </c>
      <c r="G66" s="29"/>
    </row>
    <row r="67" spans="1:7" ht="16.5">
      <c r="A67" s="31" t="s">
        <v>12</v>
      </c>
      <c r="B67" s="190" t="e">
        <f>SUM(B62:B66)</f>
        <v>#DIV/0!</v>
      </c>
      <c r="C67" s="191" t="e">
        <f>SUM(C62:C66)</f>
        <v>#DIV/0!</v>
      </c>
      <c r="D67" s="191" t="e">
        <f>SUM(D62:D66)</f>
        <v>#DIV/0!</v>
      </c>
      <c r="E67" s="191" t="e">
        <f>SUM(E62:E66)</f>
        <v>#DIV/0!</v>
      </c>
      <c r="F67" s="192" t="e">
        <f>SUM(F62:F66)</f>
        <v>#DIV/0!</v>
      </c>
      <c r="G67" s="29"/>
    </row>
    <row r="68" spans="1:7" ht="16.5">
      <c r="A68" s="31"/>
      <c r="B68" s="31"/>
      <c r="C68" s="31"/>
      <c r="D68" s="31"/>
      <c r="E68" s="31"/>
      <c r="F68" s="31"/>
      <c r="G68" s="29"/>
    </row>
    <row r="69" spans="1:7" ht="16.5">
      <c r="A69" s="36" t="s">
        <v>171</v>
      </c>
      <c r="B69" s="34" t="s">
        <v>1</v>
      </c>
      <c r="C69" s="34" t="s">
        <v>2</v>
      </c>
      <c r="D69" s="34" t="s">
        <v>3</v>
      </c>
      <c r="E69" s="34" t="s">
        <v>4</v>
      </c>
      <c r="F69" s="34" t="s">
        <v>5</v>
      </c>
      <c r="G69" s="29"/>
    </row>
    <row r="70" spans="1:7" ht="16.5">
      <c r="A70" s="31" t="s">
        <v>166</v>
      </c>
      <c r="B70" s="171" t="e">
        <f>(B37*B62/B67)+(B42*B63/B67)+(B47*B64/B67)+(B52*B65/B67)+(B57*B66/B67)/5</f>
        <v>#DIV/0!</v>
      </c>
      <c r="C70" s="172" t="e">
        <f>(C37*C62/C67)+(C42*C63/C67)+(C47*C64/C67)+(C52*C65/C67)+(C57*C66/C67)/5</f>
        <v>#DIV/0!</v>
      </c>
      <c r="D70" s="172" t="e">
        <f>(D37*D62/D67)+(D42*D63/D67)+(D47*D64/D67)+(D52*D65/D67)+(D57*D66/D67)/5</f>
        <v>#DIV/0!</v>
      </c>
      <c r="E70" s="172" t="e">
        <f>(E37*E62/E67)+(E42*E63/E67)+(E47*E64/E67)+(E52*E65/E67)+(E57*E66/E67)/5</f>
        <v>#DIV/0!</v>
      </c>
      <c r="F70" s="173" t="e">
        <f>(F37*F62/F67)+(F42*F63/F67)+(F47*F64/F67)+(F52*F65/F67)+(F57*F66/F67)/5</f>
        <v>#DIV/0!</v>
      </c>
      <c r="G70" s="29"/>
    </row>
    <row r="71" spans="1:7" ht="16.5">
      <c r="A71" s="31" t="s">
        <v>164</v>
      </c>
      <c r="B71" s="174" t="e">
        <f>(B38*B62/B67)+(B43*B63/B67)+(B48*B64/B67)+(B53*B65/B67)+(B58*B66/B67)/5</f>
        <v>#DIV/0!</v>
      </c>
      <c r="C71" s="175" t="e">
        <f>(C38*C62/C67)+(C43*C63/C67)+(C48*C64/C67)+(C53*C65/C67)+(C58*C66/C67)/5</f>
        <v>#DIV/0!</v>
      </c>
      <c r="D71" s="175" t="e">
        <f>(D38*D62/D67)+(D43*D63/D67)+(D48*D64/D67)+(D53*D65/D67)+(D58*D66/D67)/5</f>
        <v>#DIV/0!</v>
      </c>
      <c r="E71" s="175" t="e">
        <f>(E38*E62/E67)+(E43*E63/E67)+(E48*E64/E67)+(E53*E65/E67)+(E58*E66/E67)/5</f>
        <v>#DIV/0!</v>
      </c>
      <c r="F71" s="176" t="e">
        <f>(F38*F62/F67)+(F43*F63/F67)+(F48*F64/F67)+(F53*F65/F67)+(F58*F66/F67)/5</f>
        <v>#DIV/0!</v>
      </c>
      <c r="G71" s="29"/>
    </row>
    <row r="72" spans="1:7" ht="16.5">
      <c r="A72" s="31" t="s">
        <v>165</v>
      </c>
      <c r="B72" s="177" t="e">
        <f>B70-B71</f>
        <v>#DIV/0!</v>
      </c>
      <c r="C72" s="155" t="e">
        <f>C70-C71</f>
        <v>#DIV/0!</v>
      </c>
      <c r="D72" s="155" t="e">
        <f>D70-D71</f>
        <v>#DIV/0!</v>
      </c>
      <c r="E72" s="155" t="e">
        <f>E70-E71</f>
        <v>#DIV/0!</v>
      </c>
      <c r="F72" s="156" t="e">
        <f>F70-F71</f>
        <v>#DIV/0!</v>
      </c>
      <c r="G72" s="29"/>
    </row>
    <row r="73" spans="1:7" ht="16.5">
      <c r="A73" s="31"/>
      <c r="B73" s="31"/>
      <c r="C73" s="31"/>
      <c r="D73" s="31"/>
      <c r="E73" s="31"/>
      <c r="F73" s="31"/>
      <c r="G73" s="29"/>
    </row>
    <row r="74" spans="1:7" ht="16.5">
      <c r="A74" s="31"/>
      <c r="B74" s="31"/>
      <c r="C74" s="31"/>
      <c r="D74" s="31"/>
      <c r="E74" s="31"/>
      <c r="F74" s="31"/>
      <c r="G74" s="29"/>
    </row>
    <row r="76" spans="2:3" ht="16.5">
      <c r="B76" s="227" t="s">
        <v>149</v>
      </c>
      <c r="C76" s="227"/>
    </row>
    <row r="77" spans="5:6" ht="16.5">
      <c r="E77" s="227" t="s">
        <v>124</v>
      </c>
      <c r="F77" s="227"/>
    </row>
    <row r="78" spans="2:7" ht="16.5">
      <c r="B78" s="227" t="s">
        <v>150</v>
      </c>
      <c r="C78" s="227"/>
      <c r="D78" s="24"/>
      <c r="E78" s="24"/>
      <c r="F78" s="24"/>
      <c r="G78" s="24"/>
    </row>
  </sheetData>
  <sheetProtection/>
  <mergeCells count="4">
    <mergeCell ref="A1:F1"/>
    <mergeCell ref="B76:C76"/>
    <mergeCell ref="E77:F77"/>
    <mergeCell ref="B78:C78"/>
  </mergeCells>
  <hyperlinks>
    <hyperlink ref="B76:C76" location="Resultados!A1" display="VER RESULTADOS"/>
    <hyperlink ref="E77:F77" location="Tesorería!A1" display="MENÚ PRINCIPAL"/>
    <hyperlink ref="B78:C78" location="Datos!A1" display="CAMBIAR DATOS"/>
  </hyperlinks>
  <printOptions/>
  <pageMargins left="0.75" right="0.75" top="1" bottom="1" header="0" footer="0"/>
  <pageSetup horizontalDpi="600" verticalDpi="600" orientation="portrait" paperSize="9" r:id="rId4"/>
  <ignoredErrors>
    <ignoredError sqref="B12:F12 B62:F67 B70:F72" evalError="1"/>
  </ignoredErrors>
  <drawing r:id="rId3"/>
  <legacyDrawing r:id="rId2"/>
</worksheet>
</file>

<file path=xl/worksheets/sheet12.xml><?xml version="1.0" encoding="utf-8"?>
<worksheet xmlns="http://schemas.openxmlformats.org/spreadsheetml/2006/main" xmlns:r="http://schemas.openxmlformats.org/officeDocument/2006/relationships">
  <dimension ref="A1:G27"/>
  <sheetViews>
    <sheetView zoomScalePageLayoutView="0" workbookViewId="0" topLeftCell="A1">
      <selection activeCell="K37" sqref="K37:K41"/>
    </sheetView>
  </sheetViews>
  <sheetFormatPr defaultColWidth="11.421875" defaultRowHeight="12.75"/>
  <cols>
    <col min="1" max="1" width="33.00390625" style="23" customWidth="1"/>
    <col min="2" max="16384" width="11.421875" style="23" customWidth="1"/>
  </cols>
  <sheetData>
    <row r="1" spans="1:7" ht="36" customHeight="1" thickBot="1">
      <c r="A1" s="245" t="s">
        <v>27</v>
      </c>
      <c r="B1" s="246"/>
      <c r="C1" s="246"/>
      <c r="D1" s="246"/>
      <c r="E1" s="246"/>
      <c r="F1" s="246"/>
      <c r="G1" s="247"/>
    </row>
    <row r="2" spans="1:7" ht="16.5">
      <c r="A2" s="31"/>
      <c r="B2" s="31"/>
      <c r="C2" s="31"/>
      <c r="D2" s="31"/>
      <c r="E2" s="31"/>
      <c r="F2" s="31"/>
      <c r="G2" s="31"/>
    </row>
    <row r="3" spans="1:7" ht="16.5">
      <c r="A3" s="31"/>
      <c r="B3" s="153" t="s">
        <v>19</v>
      </c>
      <c r="C3" s="153" t="s">
        <v>1</v>
      </c>
      <c r="D3" s="153" t="s">
        <v>2</v>
      </c>
      <c r="E3" s="153" t="s">
        <v>3</v>
      </c>
      <c r="F3" s="153" t="s">
        <v>4</v>
      </c>
      <c r="G3" s="153" t="s">
        <v>5</v>
      </c>
    </row>
    <row r="4" spans="1:7" ht="16.5">
      <c r="A4" s="168" t="s">
        <v>28</v>
      </c>
      <c r="B4" s="169">
        <v>0</v>
      </c>
      <c r="C4" s="169">
        <f>B21</f>
        <v>0</v>
      </c>
      <c r="D4" s="169">
        <f>C21</f>
        <v>0</v>
      </c>
      <c r="E4" s="169">
        <f>D21</f>
        <v>0</v>
      </c>
      <c r="F4" s="169">
        <f>E21</f>
        <v>0</v>
      </c>
      <c r="G4" s="170">
        <f>F21</f>
        <v>0</v>
      </c>
    </row>
    <row r="5" spans="1:7" ht="16.5">
      <c r="A5" s="36" t="s">
        <v>29</v>
      </c>
      <c r="B5" s="32"/>
      <c r="C5" s="32"/>
      <c r="D5" s="32"/>
      <c r="E5" s="32"/>
      <c r="F5" s="31"/>
      <c r="G5" s="31"/>
    </row>
    <row r="6" spans="1:7" ht="16.5">
      <c r="A6" s="157" t="s">
        <v>30</v>
      </c>
      <c r="B6" s="158">
        <v>0</v>
      </c>
      <c r="C6" s="158">
        <f>CuentadeResultados!B4-Balance!C9</f>
        <v>0</v>
      </c>
      <c r="D6" s="158">
        <f>CuentadeResultados!C4-Balance!D9</f>
        <v>0</v>
      </c>
      <c r="E6" s="158">
        <f>CuentadeResultados!D4-Balance!E9</f>
        <v>0</v>
      </c>
      <c r="F6" s="158">
        <f>CuentadeResultados!E4-Balance!F9</f>
        <v>0</v>
      </c>
      <c r="G6" s="158">
        <f>CuentadeResultados!F4-Balance!G9</f>
        <v>0</v>
      </c>
    </row>
    <row r="7" spans="1:7" ht="16.5">
      <c r="A7" s="157" t="s">
        <v>31</v>
      </c>
      <c r="B7" s="158">
        <f>Financiación!E13</f>
        <v>0</v>
      </c>
      <c r="C7" s="158">
        <f>Financiación!F13</f>
        <v>0</v>
      </c>
      <c r="D7" s="158">
        <f>Financiación!G13</f>
        <v>0</v>
      </c>
      <c r="E7" s="158">
        <f>Financiación!H13</f>
        <v>0</v>
      </c>
      <c r="F7" s="158">
        <f>Financiación!I13</f>
        <v>0</v>
      </c>
      <c r="G7" s="158">
        <f>Financiación!J13</f>
        <v>0</v>
      </c>
    </row>
    <row r="8" spans="1:7" ht="16.5">
      <c r="A8" s="157" t="s">
        <v>32</v>
      </c>
      <c r="B8" s="158">
        <f>Financiación!E20</f>
        <v>0</v>
      </c>
      <c r="C8" s="158">
        <f>Financiación!F20</f>
        <v>0</v>
      </c>
      <c r="D8" s="158">
        <f>Financiación!G20</f>
        <v>0</v>
      </c>
      <c r="E8" s="158">
        <f>Financiación!H20</f>
        <v>0</v>
      </c>
      <c r="F8" s="158">
        <f>Financiación!I20</f>
        <v>0</v>
      </c>
      <c r="G8" s="158">
        <f>Financiación!J20</f>
        <v>0</v>
      </c>
    </row>
    <row r="9" spans="1:7" ht="16.5">
      <c r="A9" s="154" t="s">
        <v>33</v>
      </c>
      <c r="B9" s="155">
        <f aca="true" t="shared" si="0" ref="B9:G9">B4+SUM(B6:B8)</f>
        <v>0</v>
      </c>
      <c r="C9" s="155">
        <f t="shared" si="0"/>
        <v>0</v>
      </c>
      <c r="D9" s="155">
        <f t="shared" si="0"/>
        <v>0</v>
      </c>
      <c r="E9" s="155">
        <f t="shared" si="0"/>
        <v>0</v>
      </c>
      <c r="F9" s="155">
        <f t="shared" si="0"/>
        <v>0</v>
      </c>
      <c r="G9" s="156">
        <f t="shared" si="0"/>
        <v>0</v>
      </c>
    </row>
    <row r="10" spans="1:7" ht="16.5">
      <c r="A10" s="36" t="s">
        <v>34</v>
      </c>
      <c r="B10" s="32"/>
      <c r="C10" s="32"/>
      <c r="D10" s="32"/>
      <c r="E10" s="32"/>
      <c r="F10" s="31"/>
      <c r="G10" s="31"/>
    </row>
    <row r="11" spans="1:7" ht="16.5">
      <c r="A11" s="157" t="s">
        <v>35</v>
      </c>
      <c r="B11" s="158">
        <f>Inversión!D18</f>
        <v>0</v>
      </c>
      <c r="C11" s="158">
        <f>Inversión!E18</f>
        <v>0</v>
      </c>
      <c r="D11" s="158">
        <f>Inversión!F18</f>
        <v>0</v>
      </c>
      <c r="E11" s="158">
        <f>Inversión!G18</f>
        <v>0</v>
      </c>
      <c r="F11" s="158">
        <f>Inversión!H18</f>
        <v>0</v>
      </c>
      <c r="G11" s="158">
        <f>Inversión!I18</f>
        <v>0</v>
      </c>
    </row>
    <row r="12" spans="1:7" ht="16.5">
      <c r="A12" s="157" t="s">
        <v>36</v>
      </c>
      <c r="B12" s="158">
        <v>0</v>
      </c>
      <c r="C12" s="158">
        <f>CuentadeResultados!B6-Balance!C21</f>
        <v>0</v>
      </c>
      <c r="D12" s="158">
        <f>CuentadeResultados!C6-Balance!D21</f>
        <v>0</v>
      </c>
      <c r="E12" s="158">
        <f>CuentadeResultados!D6-Balance!E21</f>
        <v>0</v>
      </c>
      <c r="F12" s="158">
        <f>CuentadeResultados!E6-Balance!F21</f>
        <v>0</v>
      </c>
      <c r="G12" s="158">
        <f>CuentadeResultados!F6-Balance!G21</f>
        <v>0</v>
      </c>
    </row>
    <row r="13" spans="1:7" ht="16.5">
      <c r="A13" s="157" t="s">
        <v>20</v>
      </c>
      <c r="B13" s="158">
        <v>0</v>
      </c>
      <c r="C13" s="158">
        <f>GastosFjos!E42</f>
        <v>0</v>
      </c>
      <c r="D13" s="158">
        <f>GastosFjos!F42</f>
        <v>0</v>
      </c>
      <c r="E13" s="158">
        <f>GastosFjos!G42</f>
        <v>0</v>
      </c>
      <c r="F13" s="158">
        <f>GastosFjos!H42</f>
        <v>0</v>
      </c>
      <c r="G13" s="158">
        <f>GastosFjos!I42</f>
        <v>0</v>
      </c>
    </row>
    <row r="14" spans="1:7" ht="16.5">
      <c r="A14" s="157" t="s">
        <v>21</v>
      </c>
      <c r="B14" s="158">
        <v>0</v>
      </c>
      <c r="C14" s="158">
        <f>GastosFjos!E43</f>
        <v>0</v>
      </c>
      <c r="D14" s="158">
        <f>GastosFjos!F43</f>
        <v>0</v>
      </c>
      <c r="E14" s="158">
        <f>GastosFjos!G43</f>
        <v>0</v>
      </c>
      <c r="F14" s="158">
        <f>GastosFjos!H43</f>
        <v>0</v>
      </c>
      <c r="G14" s="158">
        <f>GastosFjos!I43</f>
        <v>0</v>
      </c>
    </row>
    <row r="15" spans="1:7" ht="16.5">
      <c r="A15" s="157" t="s">
        <v>22</v>
      </c>
      <c r="B15" s="158">
        <v>0</v>
      </c>
      <c r="C15" s="158">
        <f>Financiación!F47</f>
        <v>0</v>
      </c>
      <c r="D15" s="158">
        <f>Financiación!G47</f>
        <v>0</v>
      </c>
      <c r="E15" s="158">
        <f>Financiación!H47</f>
        <v>0</v>
      </c>
      <c r="F15" s="158">
        <f>Financiación!I47</f>
        <v>0</v>
      </c>
      <c r="G15" s="158">
        <f>Financiación!J47</f>
        <v>0</v>
      </c>
    </row>
    <row r="16" spans="1:7" ht="16.5">
      <c r="A16" s="157" t="s">
        <v>37</v>
      </c>
      <c r="B16" s="158">
        <v>0</v>
      </c>
      <c r="C16" s="158">
        <f>Financiación!F56</f>
        <v>0</v>
      </c>
      <c r="D16" s="158">
        <f>Financiación!G56</f>
        <v>0</v>
      </c>
      <c r="E16" s="158">
        <f>Financiación!H56</f>
        <v>0</v>
      </c>
      <c r="F16" s="158">
        <f>Financiación!I56</f>
        <v>0</v>
      </c>
      <c r="G16" s="158">
        <f>Financiación!J56</f>
        <v>0</v>
      </c>
    </row>
    <row r="17" spans="1:7" ht="16.5">
      <c r="A17" s="157" t="s">
        <v>23</v>
      </c>
      <c r="B17" s="158">
        <v>0</v>
      </c>
      <c r="C17" s="158">
        <f>GastosFjos!E44</f>
        <v>0</v>
      </c>
      <c r="D17" s="158">
        <f>GastosFjos!F44</f>
        <v>0</v>
      </c>
      <c r="E17" s="158">
        <f>GastosFjos!G44</f>
        <v>0</v>
      </c>
      <c r="F17" s="158">
        <f>GastosFjos!H44</f>
        <v>0</v>
      </c>
      <c r="G17" s="158">
        <f>GastosFjos!I44</f>
        <v>0</v>
      </c>
    </row>
    <row r="18" spans="1:7" ht="16.5">
      <c r="A18" s="157" t="s">
        <v>98</v>
      </c>
      <c r="B18" s="158">
        <v>0</v>
      </c>
      <c r="C18" s="158">
        <f>CuentadeResultados!B15</f>
        <v>0</v>
      </c>
      <c r="D18" s="158">
        <f>CuentadeResultados!C15</f>
        <v>0</v>
      </c>
      <c r="E18" s="158">
        <f>CuentadeResultados!D15</f>
        <v>0</v>
      </c>
      <c r="F18" s="158">
        <f>CuentadeResultados!E15</f>
        <v>0</v>
      </c>
      <c r="G18" s="158">
        <f>CuentadeResultados!F15</f>
        <v>0</v>
      </c>
    </row>
    <row r="19" spans="1:7" ht="16.5">
      <c r="A19" s="157" t="s">
        <v>96</v>
      </c>
      <c r="B19" s="158">
        <v>0</v>
      </c>
      <c r="C19" s="158">
        <f>CuentadeResultados!B29</f>
        <v>0</v>
      </c>
      <c r="D19" s="158">
        <f>CuentadeResultados!C29</f>
        <v>0</v>
      </c>
      <c r="E19" s="158">
        <f>CuentadeResultados!D29</f>
        <v>0</v>
      </c>
      <c r="F19" s="158">
        <f>CuentadeResultados!E29</f>
        <v>0</v>
      </c>
      <c r="G19" s="158">
        <f>CuentadeResultados!F29</f>
        <v>0</v>
      </c>
    </row>
    <row r="20" spans="1:7" ht="16.5">
      <c r="A20" s="154" t="s">
        <v>38</v>
      </c>
      <c r="B20" s="155">
        <f aca="true" t="shared" si="1" ref="B20:G20">SUM(B11:B19)</f>
        <v>0</v>
      </c>
      <c r="C20" s="155">
        <f t="shared" si="1"/>
        <v>0</v>
      </c>
      <c r="D20" s="155">
        <f t="shared" si="1"/>
        <v>0</v>
      </c>
      <c r="E20" s="155">
        <f t="shared" si="1"/>
        <v>0</v>
      </c>
      <c r="F20" s="155">
        <f t="shared" si="1"/>
        <v>0</v>
      </c>
      <c r="G20" s="156">
        <f t="shared" si="1"/>
        <v>0</v>
      </c>
    </row>
    <row r="21" spans="1:7" ht="16.5">
      <c r="A21" s="165" t="s">
        <v>39</v>
      </c>
      <c r="B21" s="166">
        <f aca="true" t="shared" si="2" ref="B21:G21">B9-B20</f>
        <v>0</v>
      </c>
      <c r="C21" s="166">
        <f t="shared" si="2"/>
        <v>0</v>
      </c>
      <c r="D21" s="166">
        <f t="shared" si="2"/>
        <v>0</v>
      </c>
      <c r="E21" s="166">
        <f t="shared" si="2"/>
        <v>0</v>
      </c>
      <c r="F21" s="166">
        <f t="shared" si="2"/>
        <v>0</v>
      </c>
      <c r="G21" s="167">
        <f t="shared" si="2"/>
        <v>0</v>
      </c>
    </row>
    <row r="22" spans="1:7" ht="16.5">
      <c r="A22" s="31"/>
      <c r="B22" s="31"/>
      <c r="C22" s="31"/>
      <c r="D22" s="31"/>
      <c r="E22" s="31"/>
      <c r="F22" s="31"/>
      <c r="G22" s="31"/>
    </row>
    <row r="23" spans="1:7" ht="16.5">
      <c r="A23" s="31"/>
      <c r="B23" s="31"/>
      <c r="C23" s="31"/>
      <c r="D23" s="31"/>
      <c r="E23" s="31"/>
      <c r="F23" s="31"/>
      <c r="G23" s="31"/>
    </row>
    <row r="25" spans="2:3" ht="16.5">
      <c r="B25" s="227" t="s">
        <v>149</v>
      </c>
      <c r="C25" s="227"/>
    </row>
    <row r="26" spans="5:6" ht="16.5">
      <c r="E26" s="227" t="s">
        <v>125</v>
      </c>
      <c r="F26" s="227"/>
    </row>
    <row r="27" spans="2:7" ht="16.5">
      <c r="B27" s="227" t="s">
        <v>150</v>
      </c>
      <c r="C27" s="227"/>
      <c r="D27" s="24"/>
      <c r="E27" s="24"/>
      <c r="F27" s="24"/>
      <c r="G27" s="24"/>
    </row>
  </sheetData>
  <sheetProtection/>
  <mergeCells count="4">
    <mergeCell ref="A1:G1"/>
    <mergeCell ref="B25:C25"/>
    <mergeCell ref="E26:F26"/>
    <mergeCell ref="B27:C27"/>
  </mergeCells>
  <hyperlinks>
    <hyperlink ref="B25:C25" location="Resultados!A1" display="VER RESULTADOS"/>
    <hyperlink ref="E26:F26" location="Ratios!A1" display="RATIOS"/>
    <hyperlink ref="B27:C27" location="Datos!A1" display="CAMBIAR DATOS"/>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dimension ref="A1:G58"/>
  <sheetViews>
    <sheetView zoomScalePageLayoutView="0" workbookViewId="0" topLeftCell="A1">
      <selection activeCell="J16" sqref="J16"/>
    </sheetView>
  </sheetViews>
  <sheetFormatPr defaultColWidth="11.421875" defaultRowHeight="12.75"/>
  <cols>
    <col min="1" max="1" width="27.28125" style="23" customWidth="1"/>
    <col min="2" max="16384" width="11.421875" style="23" customWidth="1"/>
  </cols>
  <sheetData>
    <row r="1" spans="1:7" ht="24.75">
      <c r="A1" s="251" t="s">
        <v>125</v>
      </c>
      <c r="B1" s="252"/>
      <c r="C1" s="252"/>
      <c r="D1" s="252"/>
      <c r="E1" s="252"/>
      <c r="F1" s="253"/>
      <c r="G1" s="162"/>
    </row>
    <row r="2" ht="12.75"/>
    <row r="3" spans="1:7" ht="16.5">
      <c r="A3" s="31"/>
      <c r="B3" s="31"/>
      <c r="C3" s="31"/>
      <c r="D3" s="31"/>
      <c r="E3" s="31"/>
      <c r="F3" s="31"/>
      <c r="G3" s="31"/>
    </row>
    <row r="4" spans="1:7" ht="16.5">
      <c r="A4" s="36" t="s">
        <v>153</v>
      </c>
      <c r="B4" s="31"/>
      <c r="C4" s="31"/>
      <c r="D4" s="31"/>
      <c r="E4" s="31"/>
      <c r="F4" s="31"/>
      <c r="G4" s="31"/>
    </row>
    <row r="5" spans="1:7" ht="16.5">
      <c r="A5" s="31"/>
      <c r="B5" s="153" t="s">
        <v>1</v>
      </c>
      <c r="C5" s="153" t="s">
        <v>2</v>
      </c>
      <c r="D5" s="153" t="s">
        <v>3</v>
      </c>
      <c r="E5" s="153" t="s">
        <v>4</v>
      </c>
      <c r="F5" s="153" t="s">
        <v>5</v>
      </c>
      <c r="G5" s="31"/>
    </row>
    <row r="6" spans="1:7" ht="16.5">
      <c r="A6" s="90" t="s">
        <v>155</v>
      </c>
      <c r="B6" s="202" t="e">
        <f>CuentadeResultados!B16/Balance!C15</f>
        <v>#DIV/0!</v>
      </c>
      <c r="C6" s="203" t="e">
        <f>CuentadeResultados!C16/Balance!D15</f>
        <v>#DIV/0!</v>
      </c>
      <c r="D6" s="203" t="e">
        <f>CuentadeResultados!D16/Balance!E15</f>
        <v>#DIV/0!</v>
      </c>
      <c r="E6" s="203" t="e">
        <f>CuentadeResultados!E16/Balance!F15</f>
        <v>#DIV/0!</v>
      </c>
      <c r="F6" s="204" t="e">
        <f>CuentadeResultados!F16/Balance!G15</f>
        <v>#DIV/0!</v>
      </c>
      <c r="G6" s="31"/>
    </row>
    <row r="7" spans="1:7" ht="16.5">
      <c r="A7" s="90" t="s">
        <v>154</v>
      </c>
      <c r="B7" s="199" t="e">
        <f>Balance!B13/Balance!B18</f>
        <v>#DIV/0!</v>
      </c>
      <c r="C7" s="200" t="e">
        <f>Balance!C13/Balance!C18</f>
        <v>#DIV/0!</v>
      </c>
      <c r="D7" s="200" t="e">
        <f>Balance!D13/Balance!D18</f>
        <v>#DIV/0!</v>
      </c>
      <c r="E7" s="200" t="e">
        <f>Balance!E13/Balance!E18</f>
        <v>#DIV/0!</v>
      </c>
      <c r="F7" s="201" t="e">
        <f>Balance!F13/Balance!F18</f>
        <v>#DIV/0!</v>
      </c>
      <c r="G7" s="31"/>
    </row>
    <row r="8" spans="1:7" ht="16.5">
      <c r="A8" s="90" t="s">
        <v>156</v>
      </c>
      <c r="B8" s="202" t="e">
        <f>(Balance!C20+Balance!C22)/Balance!C18</f>
        <v>#DIV/0!</v>
      </c>
      <c r="C8" s="203" t="e">
        <f>(Balance!D20+Balance!D22)/Balance!D18</f>
        <v>#DIV/0!</v>
      </c>
      <c r="D8" s="203" t="e">
        <f>(Balance!E20+Balance!E22)/Balance!E18</f>
        <v>#DIV/0!</v>
      </c>
      <c r="E8" s="203" t="e">
        <f>(Balance!F20+Balance!F22)/Balance!F18</f>
        <v>#DIV/0!</v>
      </c>
      <c r="F8" s="204" t="e">
        <f>(Balance!G20+Balance!G22)/Balance!G18</f>
        <v>#DIV/0!</v>
      </c>
      <c r="G8" s="31"/>
    </row>
    <row r="9" spans="1:7" ht="16.5">
      <c r="A9" s="31"/>
      <c r="B9" s="31"/>
      <c r="C9" s="31"/>
      <c r="D9" s="31"/>
      <c r="E9" s="31"/>
      <c r="F9" s="31"/>
      <c r="G9" s="31"/>
    </row>
    <row r="10" spans="1:7" ht="16.5">
      <c r="A10" s="31"/>
      <c r="B10" s="31"/>
      <c r="C10" s="31"/>
      <c r="D10" s="31"/>
      <c r="E10" s="31"/>
      <c r="F10" s="31"/>
      <c r="G10" s="31"/>
    </row>
    <row r="11" spans="1:7" ht="16.5">
      <c r="A11" s="31"/>
      <c r="B11" s="31"/>
      <c r="C11" s="31"/>
      <c r="D11" s="31"/>
      <c r="E11" s="31"/>
      <c r="F11" s="31"/>
      <c r="G11" s="31"/>
    </row>
    <row r="12" spans="1:7" ht="16.5">
      <c r="A12" s="31"/>
      <c r="B12" s="31"/>
      <c r="C12" s="31"/>
      <c r="D12" s="31"/>
      <c r="E12" s="31"/>
      <c r="F12" s="31"/>
      <c r="G12" s="31"/>
    </row>
    <row r="13" spans="1:7" ht="16.5">
      <c r="A13" s="31"/>
      <c r="B13" s="31"/>
      <c r="C13" s="31"/>
      <c r="D13" s="31"/>
      <c r="E13" s="31"/>
      <c r="F13" s="31"/>
      <c r="G13" s="31"/>
    </row>
    <row r="14" spans="1:7" ht="16.5">
      <c r="A14" s="31"/>
      <c r="B14" s="31"/>
      <c r="C14" s="31"/>
      <c r="D14" s="31"/>
      <c r="E14" s="31"/>
      <c r="F14" s="31"/>
      <c r="G14" s="31"/>
    </row>
    <row r="15" spans="1:7" ht="16.5">
      <c r="A15" s="31"/>
      <c r="B15" s="31"/>
      <c r="C15" s="31"/>
      <c r="D15" s="31"/>
      <c r="E15" s="31"/>
      <c r="F15" s="31"/>
      <c r="G15" s="31"/>
    </row>
    <row r="16" spans="1:7" ht="16.5">
      <c r="A16" s="31"/>
      <c r="B16" s="31"/>
      <c r="C16" s="31"/>
      <c r="D16" s="31"/>
      <c r="E16" s="31"/>
      <c r="F16" s="31"/>
      <c r="G16" s="31"/>
    </row>
    <row r="17" spans="1:7" ht="16.5">
      <c r="A17" s="31"/>
      <c r="B17" s="31"/>
      <c r="C17" s="31"/>
      <c r="D17" s="31"/>
      <c r="E17" s="31"/>
      <c r="F17" s="31"/>
      <c r="G17" s="31"/>
    </row>
    <row r="18" spans="1:7" ht="16.5">
      <c r="A18" s="31"/>
      <c r="B18" s="31"/>
      <c r="C18" s="31"/>
      <c r="D18" s="31"/>
      <c r="E18" s="31"/>
      <c r="F18" s="31"/>
      <c r="G18" s="31"/>
    </row>
    <row r="19" spans="1:7" ht="16.5">
      <c r="A19" s="31"/>
      <c r="B19" s="31"/>
      <c r="C19" s="31"/>
      <c r="D19" s="31"/>
      <c r="E19" s="31"/>
      <c r="F19" s="31"/>
      <c r="G19" s="31"/>
    </row>
    <row r="20" spans="1:7" ht="16.5">
      <c r="A20" s="31"/>
      <c r="B20" s="31"/>
      <c r="C20" s="31"/>
      <c r="D20" s="31"/>
      <c r="E20" s="31"/>
      <c r="F20" s="31"/>
      <c r="G20" s="31"/>
    </row>
    <row r="21" spans="1:7" ht="16.5">
      <c r="A21" s="31"/>
      <c r="B21" s="31"/>
      <c r="C21" s="31"/>
      <c r="D21" s="31"/>
      <c r="E21" s="31"/>
      <c r="F21" s="31"/>
      <c r="G21" s="31"/>
    </row>
    <row r="22" spans="1:7" ht="16.5">
      <c r="A22" s="31"/>
      <c r="B22" s="31"/>
      <c r="C22" s="31"/>
      <c r="D22" s="31"/>
      <c r="E22" s="31"/>
      <c r="F22" s="31"/>
      <c r="G22" s="31"/>
    </row>
    <row r="23" spans="1:7" ht="16.5">
      <c r="A23" s="31"/>
      <c r="B23" s="31"/>
      <c r="C23" s="31"/>
      <c r="D23" s="31"/>
      <c r="E23" s="31"/>
      <c r="F23" s="31"/>
      <c r="G23" s="31"/>
    </row>
    <row r="24" spans="1:7" ht="16.5">
      <c r="A24" s="31"/>
      <c r="B24" s="31"/>
      <c r="C24" s="31"/>
      <c r="D24" s="31"/>
      <c r="E24" s="31"/>
      <c r="F24" s="31"/>
      <c r="G24" s="31"/>
    </row>
    <row r="25" spans="1:7" ht="16.5">
      <c r="A25" s="31"/>
      <c r="B25" s="31"/>
      <c r="C25" s="31"/>
      <c r="D25" s="31"/>
      <c r="E25" s="31"/>
      <c r="F25" s="31"/>
      <c r="G25" s="31"/>
    </row>
    <row r="26" spans="1:7" ht="16.5">
      <c r="A26" s="31"/>
      <c r="B26" s="31"/>
      <c r="C26" s="31"/>
      <c r="D26" s="31"/>
      <c r="E26" s="31"/>
      <c r="F26" s="31"/>
      <c r="G26" s="31"/>
    </row>
    <row r="27" spans="1:7" ht="16.5">
      <c r="A27" s="31"/>
      <c r="B27" s="31"/>
      <c r="C27" s="31"/>
      <c r="D27" s="31"/>
      <c r="E27" s="31"/>
      <c r="F27" s="31"/>
      <c r="G27" s="31"/>
    </row>
    <row r="28" spans="1:7" ht="16.5">
      <c r="A28" s="31"/>
      <c r="B28" s="31"/>
      <c r="C28" s="31"/>
      <c r="D28" s="31"/>
      <c r="E28" s="31"/>
      <c r="F28" s="31"/>
      <c r="G28" s="31"/>
    </row>
    <row r="29" spans="1:7" ht="16.5">
      <c r="A29" s="36" t="s">
        <v>157</v>
      </c>
      <c r="B29" s="31"/>
      <c r="C29" s="31"/>
      <c r="D29" s="31"/>
      <c r="E29" s="31"/>
      <c r="F29" s="31"/>
      <c r="G29" s="31"/>
    </row>
    <row r="30" spans="1:7" ht="16.5">
      <c r="A30" s="31"/>
      <c r="B30" s="153" t="s">
        <v>1</v>
      </c>
      <c r="C30" s="153" t="s">
        <v>2</v>
      </c>
      <c r="D30" s="153" t="s">
        <v>3</v>
      </c>
      <c r="E30" s="153" t="s">
        <v>4</v>
      </c>
      <c r="F30" s="153" t="s">
        <v>5</v>
      </c>
      <c r="G30" s="31"/>
    </row>
    <row r="31" spans="1:7" ht="16.5">
      <c r="A31" s="90" t="s">
        <v>158</v>
      </c>
      <c r="B31" s="202" t="e">
        <f>CuentadeResultados!B14/Balance!C13</f>
        <v>#DIV/0!</v>
      </c>
      <c r="C31" s="203" t="e">
        <f>CuentadeResultados!C14/Balance!D13</f>
        <v>#DIV/0!</v>
      </c>
      <c r="D31" s="203" t="e">
        <f>CuentadeResultados!D14/Balance!E13</f>
        <v>#DIV/0!</v>
      </c>
      <c r="E31" s="203" t="e">
        <f>CuentadeResultados!E14/Balance!F13</f>
        <v>#DIV/0!</v>
      </c>
      <c r="F31" s="204" t="e">
        <f>CuentadeResultados!F14/Balance!G13</f>
        <v>#DIV/0!</v>
      </c>
      <c r="G31" s="31"/>
    </row>
    <row r="32" spans="1:7" ht="16.5">
      <c r="A32" s="90" t="s">
        <v>152</v>
      </c>
      <c r="B32" s="44">
        <f>Balance!B11-Balance!B22</f>
        <v>0</v>
      </c>
      <c r="C32" s="45">
        <f>Balance!C11-Balance!C22</f>
        <v>0</v>
      </c>
      <c r="D32" s="45">
        <f>Balance!D11-Balance!D22</f>
        <v>0</v>
      </c>
      <c r="E32" s="45">
        <f>Balance!E11-Balance!E22</f>
        <v>0</v>
      </c>
      <c r="F32" s="46">
        <f>Balance!F11-Balance!F22</f>
        <v>0</v>
      </c>
      <c r="G32" s="31"/>
    </row>
    <row r="33" spans="1:7" ht="16.5">
      <c r="A33" s="90" t="s">
        <v>159</v>
      </c>
      <c r="B33" s="178" t="e">
        <f>CuentadeResultados!B4/GastosFjos!E11</f>
        <v>#DIV/0!</v>
      </c>
      <c r="C33" s="179" t="e">
        <f>CuentadeResultados!C4/GastosFjos!F11</f>
        <v>#DIV/0!</v>
      </c>
      <c r="D33" s="179" t="e">
        <f>CuentadeResultados!D4/GastosFjos!G11</f>
        <v>#DIV/0!</v>
      </c>
      <c r="E33" s="179" t="e">
        <f>CuentadeResultados!E4/GastosFjos!H11</f>
        <v>#DIV/0!</v>
      </c>
      <c r="F33" s="180" t="e">
        <f>CuentadeResultados!F4/GastosFjos!I11</f>
        <v>#DIV/0!</v>
      </c>
      <c r="G33" s="31"/>
    </row>
    <row r="34" spans="1:7" ht="16.5">
      <c r="A34" s="31"/>
      <c r="B34" s="31"/>
      <c r="C34" s="31"/>
      <c r="D34" s="31"/>
      <c r="E34" s="31"/>
      <c r="F34" s="31"/>
      <c r="G34" s="31"/>
    </row>
    <row r="35" spans="1:7" ht="16.5">
      <c r="A35" s="31"/>
      <c r="B35" s="31"/>
      <c r="C35" s="31"/>
      <c r="D35" s="31"/>
      <c r="E35" s="31"/>
      <c r="F35" s="31"/>
      <c r="G35" s="31"/>
    </row>
    <row r="36" spans="1:7" ht="16.5">
      <c r="A36" s="31"/>
      <c r="B36" s="31"/>
      <c r="C36" s="31"/>
      <c r="D36" s="31"/>
      <c r="E36" s="31"/>
      <c r="F36" s="31"/>
      <c r="G36" s="31"/>
    </row>
    <row r="37" spans="1:7" ht="16.5">
      <c r="A37" s="31"/>
      <c r="B37" s="31"/>
      <c r="C37" s="31"/>
      <c r="D37" s="31"/>
      <c r="E37" s="31"/>
      <c r="F37" s="31"/>
      <c r="G37" s="31"/>
    </row>
    <row r="38" spans="1:7" ht="16.5">
      <c r="A38" s="31"/>
      <c r="B38" s="31"/>
      <c r="C38" s="31"/>
      <c r="D38" s="31"/>
      <c r="E38" s="31"/>
      <c r="F38" s="31"/>
      <c r="G38" s="31"/>
    </row>
    <row r="39" spans="1:7" ht="16.5">
      <c r="A39" s="31"/>
      <c r="B39" s="31"/>
      <c r="C39" s="31"/>
      <c r="D39" s="31"/>
      <c r="E39" s="31"/>
      <c r="F39" s="31"/>
      <c r="G39" s="31"/>
    </row>
    <row r="40" spans="1:7" ht="16.5">
      <c r="A40" s="31"/>
      <c r="B40" s="31"/>
      <c r="C40" s="31"/>
      <c r="D40" s="31"/>
      <c r="E40" s="31"/>
      <c r="F40" s="31"/>
      <c r="G40" s="31"/>
    </row>
    <row r="41" spans="1:7" ht="16.5">
      <c r="A41" s="31"/>
      <c r="B41" s="31"/>
      <c r="C41" s="31"/>
      <c r="D41" s="31"/>
      <c r="E41" s="31"/>
      <c r="F41" s="31"/>
      <c r="G41" s="31"/>
    </row>
    <row r="42" spans="1:7" ht="16.5">
      <c r="A42" s="31"/>
      <c r="B42" s="31"/>
      <c r="C42" s="31"/>
      <c r="D42" s="31"/>
      <c r="E42" s="31"/>
      <c r="F42" s="31"/>
      <c r="G42" s="31"/>
    </row>
    <row r="43" spans="1:7" ht="16.5">
      <c r="A43" s="31"/>
      <c r="B43" s="31"/>
      <c r="C43" s="31"/>
      <c r="D43" s="31"/>
      <c r="E43" s="31"/>
      <c r="F43" s="31"/>
      <c r="G43" s="31"/>
    </row>
    <row r="44" spans="1:7" ht="16.5">
      <c r="A44" s="31"/>
      <c r="B44" s="31"/>
      <c r="C44" s="31"/>
      <c r="D44" s="31"/>
      <c r="E44" s="31"/>
      <c r="F44" s="31"/>
      <c r="G44" s="31"/>
    </row>
    <row r="45" spans="1:7" ht="16.5">
      <c r="A45" s="31"/>
      <c r="B45" s="31"/>
      <c r="C45" s="31"/>
      <c r="D45" s="31"/>
      <c r="E45" s="31"/>
      <c r="F45" s="31"/>
      <c r="G45" s="31"/>
    </row>
    <row r="46" spans="1:7" ht="16.5">
      <c r="A46" s="31"/>
      <c r="B46" s="31"/>
      <c r="C46" s="31"/>
      <c r="D46" s="31"/>
      <c r="E46" s="31"/>
      <c r="F46" s="31"/>
      <c r="G46" s="31"/>
    </row>
    <row r="47" spans="1:7" ht="16.5">
      <c r="A47" s="31"/>
      <c r="B47" s="31"/>
      <c r="C47" s="31"/>
      <c r="D47" s="31"/>
      <c r="E47" s="31"/>
      <c r="F47" s="31"/>
      <c r="G47" s="31"/>
    </row>
    <row r="48" spans="1:7" ht="16.5">
      <c r="A48" s="31"/>
      <c r="B48" s="31"/>
      <c r="C48" s="31"/>
      <c r="D48" s="31"/>
      <c r="E48" s="31"/>
      <c r="F48" s="31"/>
      <c r="G48" s="31"/>
    </row>
    <row r="49" spans="1:7" ht="16.5">
      <c r="A49" s="31"/>
      <c r="B49" s="31"/>
      <c r="C49" s="31"/>
      <c r="D49" s="31"/>
      <c r="E49" s="31"/>
      <c r="F49" s="31"/>
      <c r="G49" s="31"/>
    </row>
    <row r="50" spans="1:7" ht="16.5">
      <c r="A50" s="31"/>
      <c r="B50" s="31"/>
      <c r="C50" s="31"/>
      <c r="D50" s="31"/>
      <c r="E50" s="31"/>
      <c r="F50" s="31"/>
      <c r="G50" s="31"/>
    </row>
    <row r="51" spans="1:7" ht="16.5">
      <c r="A51" s="31"/>
      <c r="B51" s="31"/>
      <c r="C51" s="31"/>
      <c r="D51" s="31"/>
      <c r="E51" s="31"/>
      <c r="F51" s="31"/>
      <c r="G51" s="31"/>
    </row>
    <row r="52" spans="1:7" ht="16.5">
      <c r="A52" s="31"/>
      <c r="B52" s="31"/>
      <c r="C52" s="31"/>
      <c r="D52" s="31"/>
      <c r="E52" s="31"/>
      <c r="F52" s="31"/>
      <c r="G52" s="31"/>
    </row>
    <row r="53" spans="1:7" ht="16.5">
      <c r="A53" s="31"/>
      <c r="B53" s="31"/>
      <c r="C53" s="31"/>
      <c r="D53" s="31"/>
      <c r="E53" s="31"/>
      <c r="F53" s="31"/>
      <c r="G53" s="31"/>
    </row>
    <row r="54" spans="1:7" ht="16.5">
      <c r="A54" s="31"/>
      <c r="B54" s="31"/>
      <c r="C54" s="31"/>
      <c r="D54" s="31"/>
      <c r="E54" s="31"/>
      <c r="F54" s="31"/>
      <c r="G54" s="31"/>
    </row>
    <row r="56" spans="2:3" ht="16.5">
      <c r="B56" s="227" t="s">
        <v>149</v>
      </c>
      <c r="C56" s="227"/>
    </row>
    <row r="57" spans="5:6" ht="16.5">
      <c r="E57" s="227" t="s">
        <v>160</v>
      </c>
      <c r="F57" s="227"/>
    </row>
    <row r="58" spans="2:7" ht="16.5">
      <c r="B58" s="227" t="s">
        <v>150</v>
      </c>
      <c r="C58" s="227"/>
      <c r="D58" s="24"/>
      <c r="E58" s="24"/>
      <c r="F58" s="24"/>
      <c r="G58" s="24"/>
    </row>
  </sheetData>
  <sheetProtection/>
  <mergeCells count="4">
    <mergeCell ref="B56:C56"/>
    <mergeCell ref="E57:F57"/>
    <mergeCell ref="B58:C58"/>
    <mergeCell ref="A1:F1"/>
  </mergeCells>
  <hyperlinks>
    <hyperlink ref="B56:C56" location="Resultados!A1" display="VER RESULTADOS"/>
    <hyperlink ref="E57:F57" location="Portada!A1" display="MENÚ PRINCIPAL"/>
    <hyperlink ref="B58:C58" location="Datos!A1" display="CAMBIAR DATOS"/>
  </hyperlinks>
  <printOptions/>
  <pageMargins left="0.75" right="0.75" top="1" bottom="1" header="0" footer="0"/>
  <pageSetup orientation="portrait" paperSize="9"/>
  <ignoredErrors>
    <ignoredError sqref="B33:F33"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8:M29"/>
  <sheetViews>
    <sheetView zoomScalePageLayoutView="0" workbookViewId="0" topLeftCell="A1">
      <selection activeCell="H32" sqref="H32"/>
    </sheetView>
  </sheetViews>
  <sheetFormatPr defaultColWidth="11.421875" defaultRowHeight="12.75"/>
  <cols>
    <col min="1" max="16384" width="11.421875" style="1" customWidth="1"/>
  </cols>
  <sheetData>
    <row r="8" spans="1:13" ht="25.5">
      <c r="A8" s="214" t="s">
        <v>114</v>
      </c>
      <c r="B8" s="214"/>
      <c r="C8" s="214"/>
      <c r="D8" s="214"/>
      <c r="E8" s="214"/>
      <c r="F8" s="214"/>
      <c r="G8" s="214"/>
      <c r="H8" s="214"/>
      <c r="I8" s="214"/>
      <c r="J8" s="214"/>
      <c r="K8" s="214"/>
      <c r="L8" s="214"/>
      <c r="M8" s="6"/>
    </row>
    <row r="10" ht="13.5" thickBot="1"/>
    <row r="11" spans="6:7" ht="9.75" customHeight="1">
      <c r="F11" s="19"/>
      <c r="G11" s="20"/>
    </row>
    <row r="12" spans="6:7" ht="12.75" customHeight="1">
      <c r="F12" s="220" t="s">
        <v>115</v>
      </c>
      <c r="G12" s="221"/>
    </row>
    <row r="13" spans="6:7" ht="9.75" customHeight="1" thickBot="1">
      <c r="F13" s="21"/>
      <c r="G13" s="22"/>
    </row>
    <row r="14" ht="12.75" customHeight="1"/>
    <row r="15" spans="7:8" ht="9.75" customHeight="1">
      <c r="G15" s="17"/>
      <c r="H15" s="17"/>
    </row>
    <row r="16" spans="7:8" ht="12.75" customHeight="1">
      <c r="G16" s="219" t="s">
        <v>116</v>
      </c>
      <c r="H16" s="219"/>
    </row>
    <row r="17" spans="7:8" ht="9.75" customHeight="1">
      <c r="G17" s="17"/>
      <c r="H17" s="17"/>
    </row>
    <row r="18" ht="12.75" customHeight="1" thickBot="1"/>
    <row r="19" spans="8:9" ht="9.75" customHeight="1">
      <c r="H19" s="19"/>
      <c r="I19" s="20"/>
    </row>
    <row r="20" spans="8:9" ht="12.75" customHeight="1">
      <c r="H20" s="220" t="s">
        <v>117</v>
      </c>
      <c r="I20" s="221"/>
    </row>
    <row r="21" spans="8:9" ht="9.75" customHeight="1" thickBot="1">
      <c r="H21" s="21"/>
      <c r="I21" s="22"/>
    </row>
    <row r="22" ht="12.75" customHeight="1"/>
    <row r="23" spans="9:10" ht="9.75" customHeight="1">
      <c r="I23" s="17"/>
      <c r="J23" s="17"/>
    </row>
    <row r="24" spans="9:10" ht="12.75" customHeight="1">
      <c r="I24" s="219" t="s">
        <v>118</v>
      </c>
      <c r="J24" s="219"/>
    </row>
    <row r="25" spans="9:10" ht="9.75" customHeight="1">
      <c r="I25" s="17"/>
      <c r="J25" s="17"/>
    </row>
    <row r="26" ht="12.75" customHeight="1" thickBot="1"/>
    <row r="27" spans="10:11" ht="9.75" customHeight="1">
      <c r="J27" s="19"/>
      <c r="K27" s="20"/>
    </row>
    <row r="28" spans="10:11" ht="12.75" customHeight="1">
      <c r="J28" s="220" t="s">
        <v>119</v>
      </c>
      <c r="K28" s="221"/>
    </row>
    <row r="29" spans="10:11" ht="9.75" customHeight="1" thickBot="1">
      <c r="J29" s="21"/>
      <c r="K29" s="22"/>
    </row>
  </sheetData>
  <sheetProtection/>
  <mergeCells count="6">
    <mergeCell ref="G16:H16"/>
    <mergeCell ref="J28:K28"/>
    <mergeCell ref="H20:I20"/>
    <mergeCell ref="A8:L8"/>
    <mergeCell ref="F12:G12"/>
    <mergeCell ref="I24:J24"/>
  </mergeCells>
  <hyperlinks>
    <hyperlink ref="H20:I20" location="Productos!A1" display="PRODUCTOS"/>
    <hyperlink ref="J28:K28" location="Entorno!A1" display="ENTORNO"/>
    <hyperlink ref="G16:H16" location="Financiación!A1" display="FINANCIACIÓN"/>
    <hyperlink ref="I24:J24" location="GastosFjos!A1" display="GASTOS FIJOS"/>
    <hyperlink ref="F12:G12" location="Inversión!A1" display="INVERSIÓN"/>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8:M29"/>
  <sheetViews>
    <sheetView zoomScalePageLayoutView="0" workbookViewId="0" topLeftCell="A1">
      <selection activeCell="D47" sqref="D47"/>
    </sheetView>
  </sheetViews>
  <sheetFormatPr defaultColWidth="11.421875" defaultRowHeight="12.75"/>
  <cols>
    <col min="1" max="16384" width="11.421875" style="1" customWidth="1"/>
  </cols>
  <sheetData>
    <row r="8" spans="1:13" ht="25.5">
      <c r="A8" s="214" t="s">
        <v>120</v>
      </c>
      <c r="B8" s="214"/>
      <c r="C8" s="214"/>
      <c r="D8" s="214"/>
      <c r="E8" s="214"/>
      <c r="F8" s="214"/>
      <c r="G8" s="214"/>
      <c r="H8" s="214"/>
      <c r="I8" s="214"/>
      <c r="J8" s="214"/>
      <c r="K8" s="214"/>
      <c r="L8" s="214"/>
      <c r="M8" s="16"/>
    </row>
    <row r="9" spans="1:13" ht="12.75" customHeight="1">
      <c r="A9" s="2"/>
      <c r="B9" s="2"/>
      <c r="C9" s="2"/>
      <c r="D9" s="2"/>
      <c r="E9" s="2"/>
      <c r="F9" s="2"/>
      <c r="G9" s="2"/>
      <c r="H9" s="2"/>
      <c r="I9" s="2"/>
      <c r="J9" s="2"/>
      <c r="K9" s="2"/>
      <c r="L9" s="2"/>
      <c r="M9" s="2"/>
    </row>
    <row r="10" ht="12.75" customHeight="1"/>
    <row r="11" spans="6:7" ht="9.75" customHeight="1">
      <c r="F11" s="17"/>
      <c r="G11" s="17"/>
    </row>
    <row r="12" spans="6:7" ht="12.75" customHeight="1">
      <c r="F12" s="219" t="s">
        <v>121</v>
      </c>
      <c r="G12" s="219"/>
    </row>
    <row r="13" spans="6:7" ht="9.75" customHeight="1">
      <c r="F13" s="17"/>
      <c r="G13" s="17"/>
    </row>
    <row r="14" ht="12.75" customHeight="1" thickBot="1"/>
    <row r="15" spans="5:6" ht="9.75" customHeight="1">
      <c r="E15" s="19"/>
      <c r="F15" s="20"/>
    </row>
    <row r="16" spans="5:6" ht="12.75" customHeight="1">
      <c r="E16" s="220" t="s">
        <v>122</v>
      </c>
      <c r="F16" s="221"/>
    </row>
    <row r="17" spans="5:6" ht="9.75" customHeight="1" thickBot="1">
      <c r="E17" s="21"/>
      <c r="F17" s="22"/>
    </row>
    <row r="18" ht="12.75" customHeight="1"/>
    <row r="19" spans="4:5" ht="9.75" customHeight="1">
      <c r="D19" s="17"/>
      <c r="E19" s="17"/>
    </row>
    <row r="20" spans="4:5" ht="12.75" customHeight="1">
      <c r="D20" s="219" t="s">
        <v>123</v>
      </c>
      <c r="E20" s="219"/>
    </row>
    <row r="21" spans="4:5" ht="9.75" customHeight="1">
      <c r="D21" s="17"/>
      <c r="E21" s="17"/>
    </row>
    <row r="22" ht="12.75" customHeight="1" thickBot="1"/>
    <row r="23" spans="3:4" ht="9.75" customHeight="1">
      <c r="C23" s="19"/>
      <c r="D23" s="20"/>
    </row>
    <row r="24" spans="3:4" ht="12.75" customHeight="1">
      <c r="C24" s="220" t="s">
        <v>124</v>
      </c>
      <c r="D24" s="221"/>
    </row>
    <row r="25" spans="3:4" ht="9.75" customHeight="1" thickBot="1">
      <c r="C25" s="21"/>
      <c r="D25" s="22"/>
    </row>
    <row r="26" ht="12.75" customHeight="1"/>
    <row r="27" spans="2:3" ht="9.75" customHeight="1">
      <c r="B27" s="17"/>
      <c r="C27" s="17"/>
    </row>
    <row r="28" spans="2:3" ht="12.75" customHeight="1">
      <c r="B28" s="219" t="s">
        <v>125</v>
      </c>
      <c r="C28" s="219"/>
    </row>
    <row r="29" spans="2:3" ht="9.75" customHeight="1">
      <c r="B29" s="17"/>
      <c r="C29" s="17"/>
    </row>
    <row r="30" ht="12.75" customHeight="1"/>
    <row r="31" ht="12.75" customHeight="1"/>
  </sheetData>
  <sheetProtection/>
  <mergeCells count="6">
    <mergeCell ref="C24:D24"/>
    <mergeCell ref="B28:C28"/>
    <mergeCell ref="A8:L8"/>
    <mergeCell ref="F12:G12"/>
    <mergeCell ref="E16:F16"/>
    <mergeCell ref="D20:E20"/>
  </mergeCells>
  <hyperlinks>
    <hyperlink ref="F12:G12" location="Balance!A1" display="BALANCE"/>
    <hyperlink ref="D20:E20" location="Rentabilidad!A1" display="RENTABILIDAD"/>
    <hyperlink ref="B28:C28" location="Ratios!A1" display="RATIOS"/>
    <hyperlink ref="E16:F16" location="CuentadeResultados!A1" display="CTA. RESULTADOS"/>
    <hyperlink ref="C24:D24" location="Tesorería!A1" display="TESORERÍA"/>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L302"/>
  <sheetViews>
    <sheetView zoomScalePageLayoutView="0" workbookViewId="0" topLeftCell="A1">
      <selection activeCell="L25" sqref="L25"/>
    </sheetView>
  </sheetViews>
  <sheetFormatPr defaultColWidth="11.421875" defaultRowHeight="12.75"/>
  <cols>
    <col min="1" max="1" width="5.57421875" style="23" customWidth="1"/>
    <col min="2" max="2" width="9.28125" style="23" customWidth="1"/>
    <col min="3" max="3" width="17.8515625" style="23" customWidth="1"/>
    <col min="4" max="9" width="11.421875" style="24" customWidth="1"/>
    <col min="10" max="10" width="11.8515625" style="23" customWidth="1"/>
    <col min="11" max="11" width="14.7109375" style="23" customWidth="1"/>
    <col min="12" max="12" width="11.7109375" style="23" customWidth="1"/>
    <col min="13" max="16384" width="11.421875" style="23" customWidth="1"/>
  </cols>
  <sheetData>
    <row r="1" spans="1:12" ht="28.5" customHeight="1" thickBot="1">
      <c r="A1" s="224" t="s">
        <v>126</v>
      </c>
      <c r="B1" s="225"/>
      <c r="C1" s="225"/>
      <c r="D1" s="225"/>
      <c r="E1" s="225"/>
      <c r="F1" s="225"/>
      <c r="G1" s="225"/>
      <c r="H1" s="225"/>
      <c r="I1" s="225"/>
      <c r="J1" s="225"/>
      <c r="K1" s="225"/>
      <c r="L1" s="226"/>
    </row>
    <row r="2" spans="1:12" ht="12.75">
      <c r="A2" s="25"/>
      <c r="B2" s="228"/>
      <c r="C2" s="228"/>
      <c r="D2" s="228"/>
      <c r="E2" s="228"/>
      <c r="F2" s="228"/>
      <c r="G2" s="228"/>
      <c r="H2" s="228"/>
      <c r="I2" s="228"/>
      <c r="J2" s="228"/>
      <c r="K2" s="228"/>
      <c r="L2" s="229"/>
    </row>
    <row r="3" spans="1:12" ht="12.75">
      <c r="A3" s="26"/>
      <c r="B3" s="230" t="s">
        <v>128</v>
      </c>
      <c r="C3" s="230"/>
      <c r="D3" s="230"/>
      <c r="E3" s="230"/>
      <c r="F3" s="230"/>
      <c r="G3" s="230"/>
      <c r="H3" s="230"/>
      <c r="I3" s="230"/>
      <c r="J3" s="230"/>
      <c r="K3" s="230"/>
      <c r="L3" s="231"/>
    </row>
    <row r="4" spans="1:12" ht="12.75">
      <c r="A4" s="26"/>
      <c r="B4" s="230" t="s">
        <v>130</v>
      </c>
      <c r="C4" s="230"/>
      <c r="D4" s="230"/>
      <c r="E4" s="230"/>
      <c r="F4" s="230"/>
      <c r="G4" s="230"/>
      <c r="H4" s="230"/>
      <c r="I4" s="230"/>
      <c r="J4" s="230"/>
      <c r="K4" s="230"/>
      <c r="L4" s="231"/>
    </row>
    <row r="5" spans="1:12" ht="12.75">
      <c r="A5" s="26"/>
      <c r="B5" s="230" t="s">
        <v>131</v>
      </c>
      <c r="C5" s="230"/>
      <c r="D5" s="230"/>
      <c r="E5" s="230"/>
      <c r="F5" s="230"/>
      <c r="G5" s="230"/>
      <c r="H5" s="230"/>
      <c r="I5" s="230"/>
      <c r="J5" s="230"/>
      <c r="K5" s="230"/>
      <c r="L5" s="231"/>
    </row>
    <row r="6" spans="1:12" ht="12.75">
      <c r="A6" s="26"/>
      <c r="B6" s="230" t="s">
        <v>129</v>
      </c>
      <c r="C6" s="230"/>
      <c r="D6" s="230"/>
      <c r="E6" s="230"/>
      <c r="F6" s="230"/>
      <c r="G6" s="230"/>
      <c r="H6" s="230"/>
      <c r="I6" s="230"/>
      <c r="J6" s="230"/>
      <c r="K6" s="230"/>
      <c r="L6" s="231"/>
    </row>
    <row r="7" spans="1:12" ht="13.5" thickBot="1">
      <c r="A7" s="27"/>
      <c r="B7" s="222"/>
      <c r="C7" s="222"/>
      <c r="D7" s="222"/>
      <c r="E7" s="222"/>
      <c r="F7" s="222"/>
      <c r="G7" s="222"/>
      <c r="H7" s="222"/>
      <c r="I7" s="222"/>
      <c r="J7" s="222"/>
      <c r="K7" s="222"/>
      <c r="L7" s="223"/>
    </row>
    <row r="8" ht="12.75"/>
    <row r="9" ht="12.75"/>
    <row r="10" spans="1:12" ht="16.5">
      <c r="A10" s="29"/>
      <c r="B10" s="232" t="s">
        <v>127</v>
      </c>
      <c r="C10" s="232"/>
      <c r="D10" s="32"/>
      <c r="E10" s="32"/>
      <c r="F10" s="32"/>
      <c r="G10" s="32"/>
      <c r="H10" s="32"/>
      <c r="I10" s="32"/>
      <c r="J10" s="29"/>
      <c r="K10" s="29"/>
      <c r="L10" s="29"/>
    </row>
    <row r="11" spans="1:12" ht="16.5">
      <c r="A11" s="29"/>
      <c r="B11" s="31"/>
      <c r="C11" s="31"/>
      <c r="D11" s="33" t="s">
        <v>0</v>
      </c>
      <c r="E11" s="33" t="s">
        <v>1</v>
      </c>
      <c r="F11" s="34" t="s">
        <v>2</v>
      </c>
      <c r="G11" s="34" t="s">
        <v>3</v>
      </c>
      <c r="H11" s="34" t="s">
        <v>4</v>
      </c>
      <c r="I11" s="34" t="s">
        <v>5</v>
      </c>
      <c r="J11" s="35" t="s">
        <v>13</v>
      </c>
      <c r="K11" s="54" t="s">
        <v>14</v>
      </c>
      <c r="L11" s="29"/>
    </row>
    <row r="12" spans="1:12" ht="16.5">
      <c r="A12" s="29"/>
      <c r="B12" s="36" t="s">
        <v>6</v>
      </c>
      <c r="C12" s="31"/>
      <c r="D12" s="64"/>
      <c r="E12" s="65"/>
      <c r="F12" s="65"/>
      <c r="G12" s="65"/>
      <c r="H12" s="65"/>
      <c r="I12" s="66"/>
      <c r="J12" s="67">
        <v>10</v>
      </c>
      <c r="K12" s="40">
        <f aca="true" t="shared" si="0" ref="K12:K17">1/J12</f>
        <v>0.1</v>
      </c>
      <c r="L12" s="29"/>
    </row>
    <row r="13" spans="1:12" ht="16.5">
      <c r="A13" s="29"/>
      <c r="B13" s="36" t="s">
        <v>7</v>
      </c>
      <c r="C13" s="31"/>
      <c r="D13" s="68"/>
      <c r="E13" s="69"/>
      <c r="F13" s="69"/>
      <c r="G13" s="69"/>
      <c r="H13" s="69"/>
      <c r="I13" s="70"/>
      <c r="J13" s="71">
        <v>20</v>
      </c>
      <c r="K13" s="40">
        <f t="shared" si="0"/>
        <v>0.05</v>
      </c>
      <c r="L13" s="29"/>
    </row>
    <row r="14" spans="1:12" ht="16.5">
      <c r="A14" s="29"/>
      <c r="B14" s="36" t="s">
        <v>8</v>
      </c>
      <c r="C14" s="31"/>
      <c r="D14" s="68"/>
      <c r="E14" s="69"/>
      <c r="F14" s="69"/>
      <c r="G14" s="69"/>
      <c r="H14" s="69"/>
      <c r="I14" s="70"/>
      <c r="J14" s="71">
        <v>5</v>
      </c>
      <c r="K14" s="40">
        <f t="shared" si="0"/>
        <v>0.2</v>
      </c>
      <c r="L14" s="29"/>
    </row>
    <row r="15" spans="1:12" ht="16.5">
      <c r="A15" s="29"/>
      <c r="B15" s="36" t="s">
        <v>9</v>
      </c>
      <c r="C15" s="31"/>
      <c r="D15" s="68"/>
      <c r="E15" s="69"/>
      <c r="F15" s="69"/>
      <c r="G15" s="69"/>
      <c r="H15" s="69"/>
      <c r="I15" s="70"/>
      <c r="J15" s="71">
        <v>5</v>
      </c>
      <c r="K15" s="40">
        <f t="shared" si="0"/>
        <v>0.2</v>
      </c>
      <c r="L15" s="29"/>
    </row>
    <row r="16" spans="1:12" ht="16.5">
      <c r="A16" s="29"/>
      <c r="B16" s="36" t="s">
        <v>10</v>
      </c>
      <c r="C16" s="31"/>
      <c r="D16" s="68"/>
      <c r="E16" s="69"/>
      <c r="F16" s="69"/>
      <c r="G16" s="69"/>
      <c r="H16" s="69"/>
      <c r="I16" s="70"/>
      <c r="J16" s="71">
        <v>5</v>
      </c>
      <c r="K16" s="40">
        <f t="shared" si="0"/>
        <v>0.2</v>
      </c>
      <c r="L16" s="29"/>
    </row>
    <row r="17" spans="1:12" ht="16.5">
      <c r="A17" s="29"/>
      <c r="B17" s="36" t="s">
        <v>11</v>
      </c>
      <c r="C17" s="31"/>
      <c r="D17" s="72"/>
      <c r="E17" s="73"/>
      <c r="F17" s="73"/>
      <c r="G17" s="73"/>
      <c r="H17" s="73"/>
      <c r="I17" s="74"/>
      <c r="J17" s="75">
        <v>5</v>
      </c>
      <c r="K17" s="40">
        <f t="shared" si="0"/>
        <v>0.2</v>
      </c>
      <c r="L17" s="29"/>
    </row>
    <row r="18" spans="1:12" ht="16.5">
      <c r="A18" s="29"/>
      <c r="B18" s="36" t="s">
        <v>12</v>
      </c>
      <c r="C18" s="31"/>
      <c r="D18" s="47">
        <f aca="true" t="shared" si="1" ref="D18:I18">SUM(D12:D17)</f>
        <v>0</v>
      </c>
      <c r="E18" s="47">
        <f t="shared" si="1"/>
        <v>0</v>
      </c>
      <c r="F18" s="47">
        <f t="shared" si="1"/>
        <v>0</v>
      </c>
      <c r="G18" s="47">
        <f t="shared" si="1"/>
        <v>0</v>
      </c>
      <c r="H18" s="47">
        <f t="shared" si="1"/>
        <v>0</v>
      </c>
      <c r="I18" s="47">
        <f t="shared" si="1"/>
        <v>0</v>
      </c>
      <c r="J18" s="29"/>
      <c r="K18" s="29"/>
      <c r="L18" s="29"/>
    </row>
    <row r="19" spans="1:12" ht="16.5">
      <c r="A19" s="29"/>
      <c r="B19" s="31"/>
      <c r="C19" s="36"/>
      <c r="D19" s="47"/>
      <c r="E19" s="47"/>
      <c r="F19" s="47"/>
      <c r="G19" s="47"/>
      <c r="H19" s="47"/>
      <c r="I19" s="47"/>
      <c r="J19" s="29"/>
      <c r="K19" s="29"/>
      <c r="L19" s="29"/>
    </row>
    <row r="20" spans="1:12" ht="16.5">
      <c r="A20" s="29"/>
      <c r="B20" s="31"/>
      <c r="C20" s="31"/>
      <c r="D20" s="32"/>
      <c r="E20" s="32"/>
      <c r="F20" s="32"/>
      <c r="G20" s="32"/>
      <c r="H20" s="32"/>
      <c r="I20" s="32"/>
      <c r="J20" s="29"/>
      <c r="K20" s="29"/>
      <c r="L20" s="29"/>
    </row>
    <row r="21" spans="1:12" ht="16.5">
      <c r="A21" s="29"/>
      <c r="B21" s="31"/>
      <c r="C21" s="31"/>
      <c r="D21" s="32"/>
      <c r="E21" s="227" t="s">
        <v>141</v>
      </c>
      <c r="F21" s="227"/>
      <c r="G21" s="32"/>
      <c r="H21" s="227" t="s">
        <v>116</v>
      </c>
      <c r="I21" s="227"/>
      <c r="J21" s="29"/>
      <c r="K21" s="29"/>
      <c r="L21" s="29"/>
    </row>
    <row r="22" spans="1:12" ht="8.25" customHeight="1">
      <c r="A22" s="29"/>
      <c r="B22" s="31"/>
      <c r="C22" s="31"/>
      <c r="D22" s="32"/>
      <c r="E22" s="32"/>
      <c r="F22" s="32"/>
      <c r="G22" s="32"/>
      <c r="H22" s="32"/>
      <c r="I22" s="32"/>
      <c r="J22" s="29"/>
      <c r="K22" s="29"/>
      <c r="L22" s="29"/>
    </row>
    <row r="23" spans="1:12" ht="9.75" customHeight="1">
      <c r="A23" s="29"/>
      <c r="B23" s="31"/>
      <c r="C23" s="31"/>
      <c r="D23" s="32"/>
      <c r="E23" s="32"/>
      <c r="F23" s="32"/>
      <c r="G23" s="32"/>
      <c r="H23" s="32"/>
      <c r="I23" s="32"/>
      <c r="J23" s="29"/>
      <c r="K23" s="29" t="s">
        <v>64</v>
      </c>
      <c r="L23" s="29"/>
    </row>
    <row r="24" spans="1:12" ht="16.5">
      <c r="A24" s="29"/>
      <c r="B24" s="36" t="s">
        <v>17</v>
      </c>
      <c r="C24" s="31"/>
      <c r="D24" s="32"/>
      <c r="E24" s="32"/>
      <c r="F24" s="32"/>
      <c r="G24" s="32"/>
      <c r="H24" s="32"/>
      <c r="I24" s="32"/>
      <c r="J24" s="29"/>
      <c r="K24" s="29"/>
      <c r="L24" s="29"/>
    </row>
    <row r="25" spans="1:12" ht="16.5">
      <c r="A25" s="29"/>
      <c r="B25" s="31"/>
      <c r="C25" s="31"/>
      <c r="D25" s="48" t="s">
        <v>0</v>
      </c>
      <c r="E25" s="48" t="s">
        <v>1</v>
      </c>
      <c r="F25" s="48" t="s">
        <v>2</v>
      </c>
      <c r="G25" s="48" t="s">
        <v>3</v>
      </c>
      <c r="H25" s="48" t="s">
        <v>4</v>
      </c>
      <c r="I25" s="48" t="s">
        <v>5</v>
      </c>
      <c r="J25" s="49"/>
      <c r="K25" s="49"/>
      <c r="L25" s="29"/>
    </row>
    <row r="26" spans="1:12" ht="16.5">
      <c r="A26" s="29"/>
      <c r="B26" s="31" t="s">
        <v>6</v>
      </c>
      <c r="C26" s="31"/>
      <c r="D26" s="37">
        <f aca="true" t="shared" si="2" ref="D26:D31">D12</f>
        <v>0</v>
      </c>
      <c r="E26" s="38">
        <f aca="true" t="shared" si="3" ref="E26:I31">D26+E12</f>
        <v>0</v>
      </c>
      <c r="F26" s="38">
        <f t="shared" si="3"/>
        <v>0</v>
      </c>
      <c r="G26" s="38">
        <f t="shared" si="3"/>
        <v>0</v>
      </c>
      <c r="H26" s="38">
        <f t="shared" si="3"/>
        <v>0</v>
      </c>
      <c r="I26" s="39">
        <f t="shared" si="3"/>
        <v>0</v>
      </c>
      <c r="J26" s="29"/>
      <c r="K26" s="40"/>
      <c r="L26" s="29"/>
    </row>
    <row r="27" spans="1:12" ht="16.5">
      <c r="A27" s="29"/>
      <c r="B27" s="31" t="s">
        <v>7</v>
      </c>
      <c r="C27" s="31"/>
      <c r="D27" s="41">
        <f t="shared" si="2"/>
        <v>0</v>
      </c>
      <c r="E27" s="42">
        <f t="shared" si="3"/>
        <v>0</v>
      </c>
      <c r="F27" s="42">
        <f t="shared" si="3"/>
        <v>0</v>
      </c>
      <c r="G27" s="42">
        <f t="shared" si="3"/>
        <v>0</v>
      </c>
      <c r="H27" s="42">
        <f t="shared" si="3"/>
        <v>0</v>
      </c>
      <c r="I27" s="43">
        <f t="shared" si="3"/>
        <v>0</v>
      </c>
      <c r="J27" s="29"/>
      <c r="K27" s="40"/>
      <c r="L27" s="29"/>
    </row>
    <row r="28" spans="1:12" ht="16.5">
      <c r="A28" s="29"/>
      <c r="B28" s="31" t="s">
        <v>8</v>
      </c>
      <c r="C28" s="31"/>
      <c r="D28" s="41">
        <f t="shared" si="2"/>
        <v>0</v>
      </c>
      <c r="E28" s="42">
        <f t="shared" si="3"/>
        <v>0</v>
      </c>
      <c r="F28" s="42">
        <f t="shared" si="3"/>
        <v>0</v>
      </c>
      <c r="G28" s="42">
        <f t="shared" si="3"/>
        <v>0</v>
      </c>
      <c r="H28" s="42">
        <f t="shared" si="3"/>
        <v>0</v>
      </c>
      <c r="I28" s="43">
        <f t="shared" si="3"/>
        <v>0</v>
      </c>
      <c r="J28" s="29"/>
      <c r="K28" s="40"/>
      <c r="L28" s="29"/>
    </row>
    <row r="29" spans="1:12" ht="16.5">
      <c r="A29" s="29"/>
      <c r="B29" s="31" t="s">
        <v>9</v>
      </c>
      <c r="C29" s="31"/>
      <c r="D29" s="41">
        <f t="shared" si="2"/>
        <v>0</v>
      </c>
      <c r="E29" s="42">
        <f t="shared" si="3"/>
        <v>0</v>
      </c>
      <c r="F29" s="42">
        <f t="shared" si="3"/>
        <v>0</v>
      </c>
      <c r="G29" s="42">
        <f t="shared" si="3"/>
        <v>0</v>
      </c>
      <c r="H29" s="42">
        <f t="shared" si="3"/>
        <v>0</v>
      </c>
      <c r="I29" s="43">
        <f t="shared" si="3"/>
        <v>0</v>
      </c>
      <c r="J29" s="29"/>
      <c r="K29" s="40"/>
      <c r="L29" s="29"/>
    </row>
    <row r="30" spans="1:12" ht="16.5">
      <c r="A30" s="29"/>
      <c r="B30" s="31" t="s">
        <v>10</v>
      </c>
      <c r="C30" s="31"/>
      <c r="D30" s="41">
        <f t="shared" si="2"/>
        <v>0</v>
      </c>
      <c r="E30" s="42">
        <f t="shared" si="3"/>
        <v>0</v>
      </c>
      <c r="F30" s="42">
        <f t="shared" si="3"/>
        <v>0</v>
      </c>
      <c r="G30" s="42">
        <f t="shared" si="3"/>
        <v>0</v>
      </c>
      <c r="H30" s="42">
        <f t="shared" si="3"/>
        <v>0</v>
      </c>
      <c r="I30" s="43">
        <f t="shared" si="3"/>
        <v>0</v>
      </c>
      <c r="J30" s="29"/>
      <c r="K30" s="40"/>
      <c r="L30" s="29"/>
    </row>
    <row r="31" spans="1:12" ht="16.5">
      <c r="A31" s="29"/>
      <c r="B31" s="31" t="s">
        <v>11</v>
      </c>
      <c r="C31" s="31"/>
      <c r="D31" s="44">
        <f t="shared" si="2"/>
        <v>0</v>
      </c>
      <c r="E31" s="45">
        <f t="shared" si="3"/>
        <v>0</v>
      </c>
      <c r="F31" s="45">
        <f t="shared" si="3"/>
        <v>0</v>
      </c>
      <c r="G31" s="45">
        <f t="shared" si="3"/>
        <v>0</v>
      </c>
      <c r="H31" s="45">
        <f t="shared" si="3"/>
        <v>0</v>
      </c>
      <c r="I31" s="46">
        <f t="shared" si="3"/>
        <v>0</v>
      </c>
      <c r="J31" s="29"/>
      <c r="K31" s="40"/>
      <c r="L31" s="29"/>
    </row>
    <row r="32" spans="1:12" ht="16.5">
      <c r="A32" s="29"/>
      <c r="B32" s="31" t="s">
        <v>12</v>
      </c>
      <c r="C32" s="31"/>
      <c r="D32" s="50">
        <f aca="true" t="shared" si="4" ref="D32:I32">SUM(D26:D31)</f>
        <v>0</v>
      </c>
      <c r="E32" s="51">
        <f t="shared" si="4"/>
        <v>0</v>
      </c>
      <c r="F32" s="51">
        <f t="shared" si="4"/>
        <v>0</v>
      </c>
      <c r="G32" s="51">
        <f t="shared" si="4"/>
        <v>0</v>
      </c>
      <c r="H32" s="51">
        <f t="shared" si="4"/>
        <v>0</v>
      </c>
      <c r="I32" s="52">
        <f t="shared" si="4"/>
        <v>0</v>
      </c>
      <c r="J32" s="29"/>
      <c r="K32" s="29"/>
      <c r="L32" s="29"/>
    </row>
    <row r="33" spans="1:12" ht="16.5">
      <c r="A33" s="29"/>
      <c r="B33" s="31"/>
      <c r="C33" s="31"/>
      <c r="D33" s="32"/>
      <c r="E33" s="32"/>
      <c r="F33" s="32"/>
      <c r="G33" s="32"/>
      <c r="H33" s="32"/>
      <c r="I33" s="32"/>
      <c r="J33" s="29"/>
      <c r="K33" s="29"/>
      <c r="L33" s="29"/>
    </row>
    <row r="34" spans="1:12" ht="16.5">
      <c r="A34" s="29"/>
      <c r="B34" s="31"/>
      <c r="C34" s="31"/>
      <c r="D34" s="32"/>
      <c r="E34" s="32"/>
      <c r="F34" s="32"/>
      <c r="G34" s="32"/>
      <c r="H34" s="32"/>
      <c r="I34" s="32"/>
      <c r="J34" s="29"/>
      <c r="K34" s="29"/>
      <c r="L34" s="29"/>
    </row>
    <row r="35" spans="1:12" ht="16.5">
      <c r="A35" s="29"/>
      <c r="B35" s="36" t="s">
        <v>16</v>
      </c>
      <c r="C35" s="31"/>
      <c r="D35" s="32"/>
      <c r="E35" s="32"/>
      <c r="F35" s="32"/>
      <c r="G35" s="32"/>
      <c r="H35" s="32"/>
      <c r="I35" s="32"/>
      <c r="J35" s="29"/>
      <c r="K35" s="29"/>
      <c r="L35" s="29"/>
    </row>
    <row r="36" spans="1:12" ht="16.5">
      <c r="A36" s="29"/>
      <c r="B36" s="31"/>
      <c r="C36" s="31"/>
      <c r="D36" s="48" t="s">
        <v>0</v>
      </c>
      <c r="E36" s="48" t="s">
        <v>1</v>
      </c>
      <c r="F36" s="48" t="s">
        <v>2</v>
      </c>
      <c r="G36" s="48" t="s">
        <v>3</v>
      </c>
      <c r="H36" s="48" t="s">
        <v>4</v>
      </c>
      <c r="I36" s="48" t="s">
        <v>5</v>
      </c>
      <c r="J36" s="29"/>
      <c r="K36" s="29"/>
      <c r="L36" s="29"/>
    </row>
    <row r="37" spans="1:12" ht="16.5">
      <c r="A37" s="29"/>
      <c r="B37" s="31" t="s">
        <v>6</v>
      </c>
      <c r="C37" s="31"/>
      <c r="D37" s="37">
        <v>0</v>
      </c>
      <c r="E37" s="38">
        <f aca="true" t="shared" si="5" ref="E37:I42">$K12*E26</f>
        <v>0</v>
      </c>
      <c r="F37" s="38">
        <f t="shared" si="5"/>
        <v>0</v>
      </c>
      <c r="G37" s="38">
        <f t="shared" si="5"/>
        <v>0</v>
      </c>
      <c r="H37" s="38">
        <f t="shared" si="5"/>
        <v>0</v>
      </c>
      <c r="I37" s="39">
        <f t="shared" si="5"/>
        <v>0</v>
      </c>
      <c r="J37" s="29"/>
      <c r="K37" s="29"/>
      <c r="L37" s="29"/>
    </row>
    <row r="38" spans="1:12" ht="16.5">
      <c r="A38" s="29"/>
      <c r="B38" s="31" t="s">
        <v>7</v>
      </c>
      <c r="C38" s="31"/>
      <c r="D38" s="41">
        <v>0</v>
      </c>
      <c r="E38" s="42">
        <f t="shared" si="5"/>
        <v>0</v>
      </c>
      <c r="F38" s="42">
        <f t="shared" si="5"/>
        <v>0</v>
      </c>
      <c r="G38" s="42">
        <f t="shared" si="5"/>
        <v>0</v>
      </c>
      <c r="H38" s="42">
        <f t="shared" si="5"/>
        <v>0</v>
      </c>
      <c r="I38" s="43">
        <f t="shared" si="5"/>
        <v>0</v>
      </c>
      <c r="J38" s="29"/>
      <c r="K38" s="29"/>
      <c r="L38" s="29"/>
    </row>
    <row r="39" spans="1:12" ht="16.5">
      <c r="A39" s="29"/>
      <c r="B39" s="31" t="s">
        <v>8</v>
      </c>
      <c r="C39" s="31"/>
      <c r="D39" s="41">
        <v>0</v>
      </c>
      <c r="E39" s="42">
        <f t="shared" si="5"/>
        <v>0</v>
      </c>
      <c r="F39" s="42">
        <f t="shared" si="5"/>
        <v>0</v>
      </c>
      <c r="G39" s="42">
        <f t="shared" si="5"/>
        <v>0</v>
      </c>
      <c r="H39" s="42">
        <f t="shared" si="5"/>
        <v>0</v>
      </c>
      <c r="I39" s="43">
        <f t="shared" si="5"/>
        <v>0</v>
      </c>
      <c r="J39" s="29"/>
      <c r="K39" s="29"/>
      <c r="L39" s="29"/>
    </row>
    <row r="40" spans="1:12" ht="16.5">
      <c r="A40" s="29"/>
      <c r="B40" s="31" t="s">
        <v>9</v>
      </c>
      <c r="C40" s="31"/>
      <c r="D40" s="41">
        <v>0</v>
      </c>
      <c r="E40" s="42">
        <f t="shared" si="5"/>
        <v>0</v>
      </c>
      <c r="F40" s="42">
        <f t="shared" si="5"/>
        <v>0</v>
      </c>
      <c r="G40" s="42">
        <f t="shared" si="5"/>
        <v>0</v>
      </c>
      <c r="H40" s="42">
        <f t="shared" si="5"/>
        <v>0</v>
      </c>
      <c r="I40" s="43">
        <f t="shared" si="5"/>
        <v>0</v>
      </c>
      <c r="J40" s="29"/>
      <c r="K40" s="29"/>
      <c r="L40" s="29"/>
    </row>
    <row r="41" spans="1:12" ht="16.5">
      <c r="A41" s="29"/>
      <c r="B41" s="31" t="s">
        <v>10</v>
      </c>
      <c r="C41" s="31"/>
      <c r="D41" s="41">
        <v>0</v>
      </c>
      <c r="E41" s="42">
        <f t="shared" si="5"/>
        <v>0</v>
      </c>
      <c r="F41" s="42">
        <f t="shared" si="5"/>
        <v>0</v>
      </c>
      <c r="G41" s="42">
        <f t="shared" si="5"/>
        <v>0</v>
      </c>
      <c r="H41" s="42">
        <f t="shared" si="5"/>
        <v>0</v>
      </c>
      <c r="I41" s="43">
        <f t="shared" si="5"/>
        <v>0</v>
      </c>
      <c r="J41" s="29"/>
      <c r="K41" s="29"/>
      <c r="L41" s="29"/>
    </row>
    <row r="42" spans="1:12" ht="16.5">
      <c r="A42" s="29"/>
      <c r="B42" s="31" t="s">
        <v>11</v>
      </c>
      <c r="C42" s="31"/>
      <c r="D42" s="44">
        <v>0</v>
      </c>
      <c r="E42" s="45">
        <f t="shared" si="5"/>
        <v>0</v>
      </c>
      <c r="F42" s="45">
        <f t="shared" si="5"/>
        <v>0</v>
      </c>
      <c r="G42" s="45">
        <f t="shared" si="5"/>
        <v>0</v>
      </c>
      <c r="H42" s="45">
        <f t="shared" si="5"/>
        <v>0</v>
      </c>
      <c r="I42" s="46">
        <f t="shared" si="5"/>
        <v>0</v>
      </c>
      <c r="J42" s="29"/>
      <c r="K42" s="29"/>
      <c r="L42" s="29"/>
    </row>
    <row r="43" spans="1:12" ht="16.5">
      <c r="A43" s="29"/>
      <c r="B43" s="31" t="s">
        <v>12</v>
      </c>
      <c r="C43" s="31"/>
      <c r="D43" s="50">
        <f aca="true" t="shared" si="6" ref="D43:I43">SUM(D37:D42)</f>
        <v>0</v>
      </c>
      <c r="E43" s="51">
        <f t="shared" si="6"/>
        <v>0</v>
      </c>
      <c r="F43" s="51">
        <f t="shared" si="6"/>
        <v>0</v>
      </c>
      <c r="G43" s="51">
        <f t="shared" si="6"/>
        <v>0</v>
      </c>
      <c r="H43" s="51">
        <f t="shared" si="6"/>
        <v>0</v>
      </c>
      <c r="I43" s="52">
        <f t="shared" si="6"/>
        <v>0</v>
      </c>
      <c r="J43" s="29"/>
      <c r="K43" s="29"/>
      <c r="L43" s="29"/>
    </row>
    <row r="44" spans="1:12" ht="16.5">
      <c r="A44" s="29"/>
      <c r="B44" s="31"/>
      <c r="C44" s="31"/>
      <c r="D44" s="32"/>
      <c r="E44" s="32"/>
      <c r="F44" s="32"/>
      <c r="G44" s="32"/>
      <c r="H44" s="32"/>
      <c r="I44" s="32"/>
      <c r="J44" s="29"/>
      <c r="K44" s="29"/>
      <c r="L44" s="29"/>
    </row>
    <row r="45" spans="1:12" ht="16.5">
      <c r="A45" s="29"/>
      <c r="B45" s="31"/>
      <c r="C45" s="31"/>
      <c r="D45" s="32"/>
      <c r="E45" s="32"/>
      <c r="F45" s="32"/>
      <c r="G45" s="32"/>
      <c r="H45" s="32"/>
      <c r="I45" s="32"/>
      <c r="J45" s="29"/>
      <c r="K45" s="29"/>
      <c r="L45" s="29"/>
    </row>
    <row r="46" spans="1:12" ht="16.5">
      <c r="A46" s="29"/>
      <c r="B46" s="36" t="s">
        <v>15</v>
      </c>
      <c r="C46" s="31"/>
      <c r="D46" s="32"/>
      <c r="E46" s="32"/>
      <c r="F46" s="32"/>
      <c r="G46" s="32"/>
      <c r="H46" s="32"/>
      <c r="I46" s="32"/>
      <c r="J46" s="29"/>
      <c r="K46" s="29"/>
      <c r="L46" s="29"/>
    </row>
    <row r="47" spans="1:12" ht="16.5">
      <c r="A47" s="29"/>
      <c r="B47" s="31"/>
      <c r="C47" s="31"/>
      <c r="D47" s="48" t="s">
        <v>0</v>
      </c>
      <c r="E47" s="48" t="s">
        <v>1</v>
      </c>
      <c r="F47" s="48" t="s">
        <v>2</v>
      </c>
      <c r="G47" s="48" t="s">
        <v>3</v>
      </c>
      <c r="H47" s="48" t="s">
        <v>4</v>
      </c>
      <c r="I47" s="48" t="s">
        <v>5</v>
      </c>
      <c r="J47" s="29"/>
      <c r="K47" s="29"/>
      <c r="L47" s="29"/>
    </row>
    <row r="48" spans="1:12" ht="16.5">
      <c r="A48" s="29"/>
      <c r="B48" s="31" t="s">
        <v>6</v>
      </c>
      <c r="C48" s="31"/>
      <c r="D48" s="37">
        <f aca="true" t="shared" si="7" ref="D48:D53">D37</f>
        <v>0</v>
      </c>
      <c r="E48" s="38">
        <f aca="true" t="shared" si="8" ref="E48:I53">D48+E37</f>
        <v>0</v>
      </c>
      <c r="F48" s="38">
        <f t="shared" si="8"/>
        <v>0</v>
      </c>
      <c r="G48" s="38">
        <f t="shared" si="8"/>
        <v>0</v>
      </c>
      <c r="H48" s="38">
        <f t="shared" si="8"/>
        <v>0</v>
      </c>
      <c r="I48" s="39">
        <f t="shared" si="8"/>
        <v>0</v>
      </c>
      <c r="J48" s="29"/>
      <c r="K48" s="29"/>
      <c r="L48" s="29"/>
    </row>
    <row r="49" spans="1:12" ht="16.5">
      <c r="A49" s="29"/>
      <c r="B49" s="31" t="s">
        <v>7</v>
      </c>
      <c r="C49" s="31"/>
      <c r="D49" s="41">
        <f t="shared" si="7"/>
        <v>0</v>
      </c>
      <c r="E49" s="42">
        <f t="shared" si="8"/>
        <v>0</v>
      </c>
      <c r="F49" s="42">
        <f t="shared" si="8"/>
        <v>0</v>
      </c>
      <c r="G49" s="42">
        <f t="shared" si="8"/>
        <v>0</v>
      </c>
      <c r="H49" s="42">
        <f t="shared" si="8"/>
        <v>0</v>
      </c>
      <c r="I49" s="43">
        <f t="shared" si="8"/>
        <v>0</v>
      </c>
      <c r="J49" s="29"/>
      <c r="K49" s="29"/>
      <c r="L49" s="29"/>
    </row>
    <row r="50" spans="1:12" ht="16.5">
      <c r="A50" s="29"/>
      <c r="B50" s="31" t="s">
        <v>8</v>
      </c>
      <c r="C50" s="31"/>
      <c r="D50" s="41">
        <f t="shared" si="7"/>
        <v>0</v>
      </c>
      <c r="E50" s="42">
        <f t="shared" si="8"/>
        <v>0</v>
      </c>
      <c r="F50" s="42">
        <f t="shared" si="8"/>
        <v>0</v>
      </c>
      <c r="G50" s="42">
        <f t="shared" si="8"/>
        <v>0</v>
      </c>
      <c r="H50" s="42">
        <f t="shared" si="8"/>
        <v>0</v>
      </c>
      <c r="I50" s="43">
        <f t="shared" si="8"/>
        <v>0</v>
      </c>
      <c r="J50" s="29"/>
      <c r="K50" s="29"/>
      <c r="L50" s="29"/>
    </row>
    <row r="51" spans="1:12" ht="16.5">
      <c r="A51" s="29"/>
      <c r="B51" s="31" t="s">
        <v>9</v>
      </c>
      <c r="C51" s="31"/>
      <c r="D51" s="41">
        <f t="shared" si="7"/>
        <v>0</v>
      </c>
      <c r="E51" s="42">
        <f t="shared" si="8"/>
        <v>0</v>
      </c>
      <c r="F51" s="42">
        <f t="shared" si="8"/>
        <v>0</v>
      </c>
      <c r="G51" s="42">
        <f t="shared" si="8"/>
        <v>0</v>
      </c>
      <c r="H51" s="42">
        <f t="shared" si="8"/>
        <v>0</v>
      </c>
      <c r="I51" s="43">
        <f t="shared" si="8"/>
        <v>0</v>
      </c>
      <c r="J51" s="29"/>
      <c r="K51" s="29"/>
      <c r="L51" s="29"/>
    </row>
    <row r="52" spans="1:12" ht="16.5">
      <c r="A52" s="29"/>
      <c r="B52" s="31" t="s">
        <v>10</v>
      </c>
      <c r="C52" s="31"/>
      <c r="D52" s="41">
        <f t="shared" si="7"/>
        <v>0</v>
      </c>
      <c r="E52" s="42">
        <f t="shared" si="8"/>
        <v>0</v>
      </c>
      <c r="F52" s="42">
        <f t="shared" si="8"/>
        <v>0</v>
      </c>
      <c r="G52" s="42">
        <f t="shared" si="8"/>
        <v>0</v>
      </c>
      <c r="H52" s="42">
        <f t="shared" si="8"/>
        <v>0</v>
      </c>
      <c r="I52" s="43">
        <f t="shared" si="8"/>
        <v>0</v>
      </c>
      <c r="J52" s="29"/>
      <c r="K52" s="29"/>
      <c r="L52" s="29"/>
    </row>
    <row r="53" spans="1:12" ht="16.5">
      <c r="A53" s="29"/>
      <c r="B53" s="31" t="s">
        <v>11</v>
      </c>
      <c r="C53" s="31"/>
      <c r="D53" s="44">
        <f t="shared" si="7"/>
        <v>0</v>
      </c>
      <c r="E53" s="45">
        <f t="shared" si="8"/>
        <v>0</v>
      </c>
      <c r="F53" s="45">
        <f t="shared" si="8"/>
        <v>0</v>
      </c>
      <c r="G53" s="45">
        <f t="shared" si="8"/>
        <v>0</v>
      </c>
      <c r="H53" s="45">
        <f t="shared" si="8"/>
        <v>0</v>
      </c>
      <c r="I53" s="46">
        <f t="shared" si="8"/>
        <v>0</v>
      </c>
      <c r="J53" s="29"/>
      <c r="K53" s="29"/>
      <c r="L53" s="29"/>
    </row>
    <row r="54" spans="1:12" ht="16.5">
      <c r="A54" s="29"/>
      <c r="B54" s="31" t="s">
        <v>12</v>
      </c>
      <c r="C54" s="31"/>
      <c r="D54" s="50">
        <f aca="true" t="shared" si="9" ref="D54:I54">SUM(D48:D53)</f>
        <v>0</v>
      </c>
      <c r="E54" s="51">
        <f t="shared" si="9"/>
        <v>0</v>
      </c>
      <c r="F54" s="51">
        <f t="shared" si="9"/>
        <v>0</v>
      </c>
      <c r="G54" s="51">
        <f t="shared" si="9"/>
        <v>0</v>
      </c>
      <c r="H54" s="51">
        <f t="shared" si="9"/>
        <v>0</v>
      </c>
      <c r="I54" s="52">
        <f t="shared" si="9"/>
        <v>0</v>
      </c>
      <c r="J54" s="29"/>
      <c r="K54" s="29"/>
      <c r="L54" s="29"/>
    </row>
    <row r="55" spans="1:12" ht="16.5">
      <c r="A55" s="29"/>
      <c r="B55" s="31"/>
      <c r="C55" s="31"/>
      <c r="D55" s="32"/>
      <c r="E55" s="32"/>
      <c r="F55" s="32"/>
      <c r="G55" s="32"/>
      <c r="H55" s="32"/>
      <c r="I55" s="32"/>
      <c r="J55" s="29"/>
      <c r="K55" s="29"/>
      <c r="L55" s="29"/>
    </row>
    <row r="56" spans="1:12" ht="16.5">
      <c r="A56" s="29"/>
      <c r="B56" s="31"/>
      <c r="C56" s="31"/>
      <c r="D56" s="32"/>
      <c r="E56" s="32"/>
      <c r="F56" s="32"/>
      <c r="G56" s="32"/>
      <c r="H56" s="32"/>
      <c r="I56" s="32"/>
      <c r="J56" s="29"/>
      <c r="K56" s="29"/>
      <c r="L56" s="29"/>
    </row>
    <row r="57" spans="1:12" ht="16.5">
      <c r="A57" s="29"/>
      <c r="B57" s="31"/>
      <c r="C57" s="31"/>
      <c r="D57" s="32"/>
      <c r="E57" s="32"/>
      <c r="F57" s="32"/>
      <c r="G57" s="32"/>
      <c r="H57" s="32"/>
      <c r="I57" s="32"/>
      <c r="J57" s="29"/>
      <c r="K57" s="29"/>
      <c r="L57" s="29"/>
    </row>
    <row r="58" spans="1:12" ht="16.5">
      <c r="A58" s="29"/>
      <c r="B58" s="31"/>
      <c r="C58" s="31"/>
      <c r="D58" s="32"/>
      <c r="E58" s="32"/>
      <c r="F58" s="32"/>
      <c r="G58" s="32"/>
      <c r="H58" s="32"/>
      <c r="I58" s="32"/>
      <c r="J58" s="29"/>
      <c r="K58" s="29"/>
      <c r="L58" s="29"/>
    </row>
    <row r="59" spans="1:12" ht="16.5">
      <c r="A59" s="29"/>
      <c r="B59" s="31"/>
      <c r="C59" s="31"/>
      <c r="D59" s="32"/>
      <c r="E59" s="32"/>
      <c r="F59" s="32"/>
      <c r="G59" s="32"/>
      <c r="H59" s="32"/>
      <c r="I59" s="32"/>
      <c r="J59" s="29"/>
      <c r="K59" s="29"/>
      <c r="L59" s="29"/>
    </row>
    <row r="60" spans="1:12" ht="16.5">
      <c r="A60" s="29"/>
      <c r="B60" s="31"/>
      <c r="C60" s="31"/>
      <c r="D60" s="32"/>
      <c r="E60" s="32"/>
      <c r="F60" s="32"/>
      <c r="G60" s="32"/>
      <c r="H60" s="32"/>
      <c r="I60" s="32"/>
      <c r="J60" s="29"/>
      <c r="K60" s="29"/>
      <c r="L60" s="29"/>
    </row>
    <row r="61" spans="1:12" ht="16.5">
      <c r="A61" s="29"/>
      <c r="B61" s="31"/>
      <c r="C61" s="31"/>
      <c r="D61" s="32"/>
      <c r="E61" s="32"/>
      <c r="F61" s="32"/>
      <c r="G61" s="32"/>
      <c r="H61" s="32"/>
      <c r="I61" s="32"/>
      <c r="J61" s="29"/>
      <c r="K61" s="29"/>
      <c r="L61" s="29"/>
    </row>
    <row r="62" spans="1:12" ht="16.5">
      <c r="A62" s="29"/>
      <c r="B62" s="31"/>
      <c r="C62" s="31"/>
      <c r="D62" s="32"/>
      <c r="E62" s="32"/>
      <c r="F62" s="32"/>
      <c r="G62" s="32"/>
      <c r="H62" s="32"/>
      <c r="I62" s="32"/>
      <c r="J62" s="29"/>
      <c r="K62" s="29"/>
      <c r="L62" s="29"/>
    </row>
    <row r="63" spans="1:12" ht="16.5">
      <c r="A63" s="29"/>
      <c r="B63" s="31"/>
      <c r="C63" s="31"/>
      <c r="D63" s="32"/>
      <c r="E63" s="32"/>
      <c r="F63" s="32"/>
      <c r="G63" s="32"/>
      <c r="H63" s="32"/>
      <c r="I63" s="32"/>
      <c r="J63" s="29"/>
      <c r="K63" s="29"/>
      <c r="L63" s="29"/>
    </row>
    <row r="64" spans="1:12" ht="16.5">
      <c r="A64" s="29"/>
      <c r="B64" s="31"/>
      <c r="C64" s="31"/>
      <c r="D64" s="32"/>
      <c r="E64" s="32"/>
      <c r="F64" s="32"/>
      <c r="G64" s="32"/>
      <c r="H64" s="32"/>
      <c r="I64" s="32"/>
      <c r="J64" s="29"/>
      <c r="K64" s="29"/>
      <c r="L64" s="29"/>
    </row>
    <row r="65" spans="1:12" ht="16.5">
      <c r="A65" s="29"/>
      <c r="B65" s="31"/>
      <c r="C65" s="31"/>
      <c r="D65" s="32"/>
      <c r="E65" s="32"/>
      <c r="F65" s="32"/>
      <c r="G65" s="32"/>
      <c r="H65" s="32"/>
      <c r="I65" s="32"/>
      <c r="J65" s="29"/>
      <c r="K65" s="29"/>
      <c r="L65" s="29"/>
    </row>
    <row r="66" spans="1:12" ht="16.5">
      <c r="A66" s="29"/>
      <c r="B66" s="31"/>
      <c r="C66" s="31"/>
      <c r="D66" s="32"/>
      <c r="E66" s="32"/>
      <c r="F66" s="32"/>
      <c r="G66" s="32"/>
      <c r="H66" s="32"/>
      <c r="I66" s="32"/>
      <c r="J66" s="29"/>
      <c r="K66" s="29"/>
      <c r="L66" s="29"/>
    </row>
    <row r="67" spans="1:12" ht="16.5">
      <c r="A67" s="29"/>
      <c r="B67" s="31"/>
      <c r="C67" s="31"/>
      <c r="D67" s="32"/>
      <c r="E67" s="32"/>
      <c r="F67" s="32"/>
      <c r="G67" s="32"/>
      <c r="H67" s="32"/>
      <c r="I67" s="32"/>
      <c r="J67" s="29"/>
      <c r="K67" s="29"/>
      <c r="L67" s="29"/>
    </row>
    <row r="68" spans="1:12" ht="16.5">
      <c r="A68" s="29"/>
      <c r="B68" s="31"/>
      <c r="C68" s="31"/>
      <c r="D68" s="32"/>
      <c r="E68" s="32"/>
      <c r="F68" s="32"/>
      <c r="G68" s="32"/>
      <c r="H68" s="32"/>
      <c r="I68" s="32"/>
      <c r="J68" s="29"/>
      <c r="K68" s="29"/>
      <c r="L68" s="29"/>
    </row>
    <row r="69" spans="1:12" ht="16.5">
      <c r="A69" s="29"/>
      <c r="B69" s="31"/>
      <c r="C69" s="31"/>
      <c r="D69" s="32"/>
      <c r="E69" s="32"/>
      <c r="F69" s="32"/>
      <c r="G69" s="32"/>
      <c r="H69" s="32"/>
      <c r="I69" s="32"/>
      <c r="J69" s="29"/>
      <c r="K69" s="29"/>
      <c r="L69" s="29"/>
    </row>
    <row r="70" spans="1:12" ht="16.5">
      <c r="A70" s="29"/>
      <c r="B70" s="31"/>
      <c r="C70" s="31"/>
      <c r="D70" s="32"/>
      <c r="E70" s="32"/>
      <c r="F70" s="32"/>
      <c r="G70" s="32"/>
      <c r="H70" s="32"/>
      <c r="I70" s="32"/>
      <c r="J70" s="29"/>
      <c r="K70" s="29"/>
      <c r="L70" s="29"/>
    </row>
    <row r="71" spans="1:12" ht="16.5">
      <c r="A71" s="29"/>
      <c r="B71" s="31"/>
      <c r="C71" s="31"/>
      <c r="D71" s="32"/>
      <c r="E71" s="32"/>
      <c r="F71" s="32"/>
      <c r="G71" s="32"/>
      <c r="H71" s="32"/>
      <c r="I71" s="32"/>
      <c r="J71" s="29"/>
      <c r="K71" s="29"/>
      <c r="L71" s="29"/>
    </row>
    <row r="72" spans="1:12" ht="16.5">
      <c r="A72" s="29"/>
      <c r="B72" s="31"/>
      <c r="C72" s="31"/>
      <c r="D72" s="32"/>
      <c r="E72" s="32"/>
      <c r="F72" s="32"/>
      <c r="G72" s="32"/>
      <c r="H72" s="32"/>
      <c r="I72" s="32"/>
      <c r="J72" s="29"/>
      <c r="K72" s="29"/>
      <c r="L72" s="29"/>
    </row>
    <row r="73" spans="1:12" ht="16.5">
      <c r="A73" s="29"/>
      <c r="B73" s="31"/>
      <c r="C73" s="31"/>
      <c r="D73" s="32"/>
      <c r="E73" s="32"/>
      <c r="F73" s="32"/>
      <c r="G73" s="32"/>
      <c r="H73" s="32"/>
      <c r="I73" s="32"/>
      <c r="J73" s="29"/>
      <c r="K73" s="29"/>
      <c r="L73" s="29"/>
    </row>
    <row r="74" spans="1:12" ht="16.5">
      <c r="A74" s="29"/>
      <c r="B74" s="31"/>
      <c r="C74" s="31"/>
      <c r="D74" s="32"/>
      <c r="E74" s="32"/>
      <c r="F74" s="32"/>
      <c r="G74" s="32"/>
      <c r="H74" s="32"/>
      <c r="I74" s="32"/>
      <c r="J74" s="29"/>
      <c r="K74" s="29"/>
      <c r="L74" s="29"/>
    </row>
    <row r="75" spans="1:12" ht="16.5">
      <c r="A75" s="29"/>
      <c r="B75" s="31"/>
      <c r="C75" s="31"/>
      <c r="D75" s="32"/>
      <c r="E75" s="32"/>
      <c r="F75" s="32"/>
      <c r="G75" s="32"/>
      <c r="H75" s="32"/>
      <c r="I75" s="32"/>
      <c r="J75" s="29"/>
      <c r="K75" s="29"/>
      <c r="L75" s="29"/>
    </row>
    <row r="76" spans="1:12" ht="16.5">
      <c r="A76" s="29"/>
      <c r="B76" s="31"/>
      <c r="C76" s="31"/>
      <c r="D76" s="32"/>
      <c r="E76" s="32"/>
      <c r="F76" s="32"/>
      <c r="G76" s="32"/>
      <c r="H76" s="32"/>
      <c r="I76" s="32"/>
      <c r="J76" s="29"/>
      <c r="K76" s="29"/>
      <c r="L76" s="29"/>
    </row>
    <row r="77" spans="1:12" ht="16.5">
      <c r="A77" s="29"/>
      <c r="B77" s="31"/>
      <c r="C77" s="31"/>
      <c r="D77" s="32"/>
      <c r="E77" s="32"/>
      <c r="F77" s="32"/>
      <c r="G77" s="32"/>
      <c r="H77" s="32"/>
      <c r="I77" s="32"/>
      <c r="J77" s="29"/>
      <c r="K77" s="29"/>
      <c r="L77" s="29"/>
    </row>
    <row r="78" spans="1:12" ht="16.5">
      <c r="A78" s="29"/>
      <c r="B78" s="31"/>
      <c r="C78" s="31"/>
      <c r="D78" s="32"/>
      <c r="E78" s="32"/>
      <c r="F78" s="32"/>
      <c r="G78" s="32"/>
      <c r="H78" s="32"/>
      <c r="I78" s="32"/>
      <c r="J78" s="29"/>
      <c r="K78" s="29"/>
      <c r="L78" s="29"/>
    </row>
    <row r="79" spans="1:12" ht="16.5">
      <c r="A79" s="29"/>
      <c r="B79" s="31"/>
      <c r="C79" s="31"/>
      <c r="D79" s="32"/>
      <c r="E79" s="32"/>
      <c r="F79" s="32"/>
      <c r="G79" s="32"/>
      <c r="H79" s="32"/>
      <c r="I79" s="32"/>
      <c r="J79" s="29"/>
      <c r="K79" s="29"/>
      <c r="L79" s="29"/>
    </row>
    <row r="80" spans="1:12" ht="16.5">
      <c r="A80" s="29"/>
      <c r="B80" s="31"/>
      <c r="C80" s="31"/>
      <c r="D80" s="32"/>
      <c r="E80" s="32"/>
      <c r="F80" s="32"/>
      <c r="G80" s="32"/>
      <c r="H80" s="32"/>
      <c r="I80" s="32"/>
      <c r="J80" s="29"/>
      <c r="K80" s="29"/>
      <c r="L80" s="29"/>
    </row>
    <row r="81" spans="1:12" ht="16.5">
      <c r="A81" s="29"/>
      <c r="B81" s="31"/>
      <c r="C81" s="31"/>
      <c r="D81" s="32"/>
      <c r="E81" s="32"/>
      <c r="F81" s="32"/>
      <c r="G81" s="32"/>
      <c r="H81" s="32"/>
      <c r="I81" s="32"/>
      <c r="J81" s="29"/>
      <c r="K81" s="29"/>
      <c r="L81" s="29"/>
    </row>
    <row r="82" spans="1:12" ht="16.5">
      <c r="A82" s="29"/>
      <c r="B82" s="31"/>
      <c r="C82" s="31"/>
      <c r="D82" s="32"/>
      <c r="E82" s="32"/>
      <c r="F82" s="32"/>
      <c r="G82" s="32"/>
      <c r="H82" s="32"/>
      <c r="I82" s="32"/>
      <c r="J82" s="29"/>
      <c r="K82" s="29"/>
      <c r="L82" s="29"/>
    </row>
    <row r="83" spans="1:12" ht="16.5">
      <c r="A83" s="29"/>
      <c r="B83" s="31"/>
      <c r="C83" s="31"/>
      <c r="D83" s="32"/>
      <c r="E83" s="32"/>
      <c r="F83" s="32"/>
      <c r="G83" s="32"/>
      <c r="H83" s="32"/>
      <c r="I83" s="32"/>
      <c r="J83" s="29"/>
      <c r="K83" s="29"/>
      <c r="L83" s="29"/>
    </row>
    <row r="84" spans="1:12" ht="16.5">
      <c r="A84" s="29"/>
      <c r="B84" s="31"/>
      <c r="C84" s="31"/>
      <c r="D84" s="32"/>
      <c r="E84" s="32"/>
      <c r="F84" s="32"/>
      <c r="G84" s="32"/>
      <c r="H84" s="32"/>
      <c r="I84" s="32"/>
      <c r="J84" s="29"/>
      <c r="K84" s="29"/>
      <c r="L84" s="29"/>
    </row>
    <row r="85" spans="1:12" ht="16.5">
      <c r="A85" s="29"/>
      <c r="B85" s="31"/>
      <c r="C85" s="31"/>
      <c r="D85" s="32"/>
      <c r="E85" s="32"/>
      <c r="F85" s="32"/>
      <c r="G85" s="32"/>
      <c r="H85" s="32"/>
      <c r="I85" s="32"/>
      <c r="J85" s="29"/>
      <c r="K85" s="29"/>
      <c r="L85" s="29"/>
    </row>
    <row r="86" spans="1:12" ht="16.5">
      <c r="A86" s="29"/>
      <c r="B86" s="31"/>
      <c r="C86" s="31"/>
      <c r="D86" s="32"/>
      <c r="E86" s="32"/>
      <c r="F86" s="32"/>
      <c r="G86" s="32"/>
      <c r="H86" s="32"/>
      <c r="I86" s="32"/>
      <c r="J86" s="29"/>
      <c r="K86" s="29"/>
      <c r="L86" s="29"/>
    </row>
    <row r="87" spans="1:12" ht="16.5">
      <c r="A87" s="29"/>
      <c r="B87" s="31"/>
      <c r="C87" s="31"/>
      <c r="D87" s="32"/>
      <c r="E87" s="32"/>
      <c r="F87" s="32"/>
      <c r="G87" s="32"/>
      <c r="H87" s="32"/>
      <c r="I87" s="32"/>
      <c r="J87" s="29"/>
      <c r="K87" s="29"/>
      <c r="L87" s="29"/>
    </row>
    <row r="88" spans="1:12" ht="16.5">
      <c r="A88" s="29"/>
      <c r="B88" s="31"/>
      <c r="C88" s="31"/>
      <c r="D88" s="32"/>
      <c r="E88" s="32"/>
      <c r="F88" s="32"/>
      <c r="G88" s="32"/>
      <c r="H88" s="32"/>
      <c r="I88" s="32"/>
      <c r="J88" s="29"/>
      <c r="K88" s="29"/>
      <c r="L88" s="29"/>
    </row>
    <row r="89" spans="1:12" ht="16.5">
      <c r="A89" s="29"/>
      <c r="B89" s="31"/>
      <c r="C89" s="31"/>
      <c r="D89" s="32"/>
      <c r="E89" s="32"/>
      <c r="F89" s="32"/>
      <c r="G89" s="32"/>
      <c r="H89" s="32"/>
      <c r="I89" s="32"/>
      <c r="J89" s="29"/>
      <c r="K89" s="29"/>
      <c r="L89" s="29"/>
    </row>
    <row r="90" spans="1:12" ht="16.5">
      <c r="A90" s="29"/>
      <c r="B90" s="31"/>
      <c r="C90" s="31"/>
      <c r="D90" s="32"/>
      <c r="E90" s="32"/>
      <c r="F90" s="32"/>
      <c r="G90" s="32"/>
      <c r="H90" s="32"/>
      <c r="I90" s="32"/>
      <c r="J90" s="29"/>
      <c r="K90" s="29"/>
      <c r="L90" s="29"/>
    </row>
    <row r="91" spans="1:12" ht="16.5">
      <c r="A91" s="29"/>
      <c r="B91" s="31"/>
      <c r="C91" s="31"/>
      <c r="D91" s="32"/>
      <c r="E91" s="32"/>
      <c r="F91" s="32"/>
      <c r="G91" s="32"/>
      <c r="H91" s="32"/>
      <c r="I91" s="32"/>
      <c r="J91" s="29"/>
      <c r="K91" s="29"/>
      <c r="L91" s="29"/>
    </row>
    <row r="92" spans="1:12" ht="16.5">
      <c r="A92" s="29"/>
      <c r="B92" s="31"/>
      <c r="C92" s="31"/>
      <c r="D92" s="32"/>
      <c r="E92" s="32"/>
      <c r="F92" s="32"/>
      <c r="G92" s="32"/>
      <c r="H92" s="32"/>
      <c r="I92" s="32"/>
      <c r="J92" s="29"/>
      <c r="K92" s="29"/>
      <c r="L92" s="29"/>
    </row>
    <row r="93" spans="1:12" ht="16.5">
      <c r="A93" s="29"/>
      <c r="B93" s="31"/>
      <c r="C93" s="31"/>
      <c r="D93" s="32"/>
      <c r="E93" s="32"/>
      <c r="F93" s="32"/>
      <c r="G93" s="32"/>
      <c r="H93" s="32"/>
      <c r="I93" s="32"/>
      <c r="J93" s="29"/>
      <c r="K93" s="29"/>
      <c r="L93" s="29"/>
    </row>
    <row r="94" spans="1:12" ht="16.5">
      <c r="A94" s="29"/>
      <c r="B94" s="31"/>
      <c r="C94" s="31"/>
      <c r="D94" s="32"/>
      <c r="E94" s="32"/>
      <c r="F94" s="32"/>
      <c r="G94" s="32"/>
      <c r="H94" s="32"/>
      <c r="I94" s="32"/>
      <c r="J94" s="29"/>
      <c r="K94" s="29"/>
      <c r="L94" s="29"/>
    </row>
    <row r="95" spans="1:12" ht="16.5">
      <c r="A95" s="29"/>
      <c r="B95" s="31"/>
      <c r="C95" s="31"/>
      <c r="D95" s="32"/>
      <c r="E95" s="32"/>
      <c r="F95" s="32"/>
      <c r="G95" s="32"/>
      <c r="H95" s="32"/>
      <c r="I95" s="32"/>
      <c r="J95" s="29"/>
      <c r="K95" s="29"/>
      <c r="L95" s="29"/>
    </row>
    <row r="96" spans="1:12" ht="16.5">
      <c r="A96" s="29"/>
      <c r="B96" s="31"/>
      <c r="C96" s="31"/>
      <c r="D96" s="32"/>
      <c r="E96" s="32"/>
      <c r="F96" s="32"/>
      <c r="G96" s="32"/>
      <c r="H96" s="32"/>
      <c r="I96" s="32"/>
      <c r="J96" s="29"/>
      <c r="K96" s="29"/>
      <c r="L96" s="29"/>
    </row>
    <row r="97" spans="1:12" ht="16.5">
      <c r="A97" s="29"/>
      <c r="B97" s="31"/>
      <c r="C97" s="31"/>
      <c r="D97" s="32"/>
      <c r="E97" s="32"/>
      <c r="F97" s="32"/>
      <c r="G97" s="32"/>
      <c r="H97" s="32"/>
      <c r="I97" s="32"/>
      <c r="J97" s="29"/>
      <c r="K97" s="29"/>
      <c r="L97" s="29"/>
    </row>
    <row r="98" spans="1:12" ht="16.5">
      <c r="A98" s="29"/>
      <c r="B98" s="31"/>
      <c r="C98" s="31"/>
      <c r="D98" s="32"/>
      <c r="E98" s="32"/>
      <c r="F98" s="32"/>
      <c r="G98" s="32"/>
      <c r="H98" s="32"/>
      <c r="I98" s="32"/>
      <c r="J98" s="29"/>
      <c r="K98" s="29"/>
      <c r="L98" s="29"/>
    </row>
    <row r="99" spans="1:12" ht="16.5">
      <c r="A99" s="29"/>
      <c r="B99" s="31"/>
      <c r="C99" s="31"/>
      <c r="D99" s="32"/>
      <c r="E99" s="32"/>
      <c r="F99" s="32"/>
      <c r="G99" s="32"/>
      <c r="H99" s="32"/>
      <c r="I99" s="32"/>
      <c r="J99" s="29"/>
      <c r="K99" s="29"/>
      <c r="L99" s="29"/>
    </row>
    <row r="100" spans="1:12" ht="16.5">
      <c r="A100" s="29"/>
      <c r="B100" s="31"/>
      <c r="C100" s="31"/>
      <c r="D100" s="32"/>
      <c r="E100" s="32"/>
      <c r="F100" s="32"/>
      <c r="G100" s="32"/>
      <c r="H100" s="32"/>
      <c r="I100" s="32"/>
      <c r="J100" s="29"/>
      <c r="K100" s="29"/>
      <c r="L100" s="29"/>
    </row>
    <row r="101" spans="1:12" ht="16.5">
      <c r="A101" s="29"/>
      <c r="B101" s="31"/>
      <c r="C101" s="31"/>
      <c r="D101" s="32"/>
      <c r="E101" s="32"/>
      <c r="F101" s="32"/>
      <c r="G101" s="32"/>
      <c r="H101" s="32"/>
      <c r="I101" s="32"/>
      <c r="J101" s="29"/>
      <c r="K101" s="29"/>
      <c r="L101" s="29"/>
    </row>
    <row r="102" spans="1:12" ht="16.5">
      <c r="A102" s="29"/>
      <c r="B102" s="31"/>
      <c r="C102" s="31"/>
      <c r="D102" s="32"/>
      <c r="E102" s="32"/>
      <c r="F102" s="32"/>
      <c r="G102" s="32"/>
      <c r="H102" s="32"/>
      <c r="I102" s="32"/>
      <c r="J102" s="29"/>
      <c r="K102" s="29"/>
      <c r="L102" s="29"/>
    </row>
    <row r="103" spans="1:12" ht="16.5">
      <c r="A103" s="29"/>
      <c r="B103" s="31"/>
      <c r="C103" s="31"/>
      <c r="D103" s="32"/>
      <c r="E103" s="32"/>
      <c r="F103" s="32"/>
      <c r="G103" s="32"/>
      <c r="H103" s="32"/>
      <c r="I103" s="32"/>
      <c r="J103" s="29"/>
      <c r="K103" s="29"/>
      <c r="L103" s="29"/>
    </row>
    <row r="104" spans="1:12" ht="16.5">
      <c r="A104" s="29"/>
      <c r="B104" s="31"/>
      <c r="C104" s="31"/>
      <c r="D104" s="32"/>
      <c r="E104" s="32"/>
      <c r="F104" s="32"/>
      <c r="G104" s="32"/>
      <c r="H104" s="32"/>
      <c r="I104" s="32"/>
      <c r="J104" s="29"/>
      <c r="K104" s="29"/>
      <c r="L104" s="29"/>
    </row>
    <row r="105" spans="1:12" ht="16.5">
      <c r="A105" s="29"/>
      <c r="B105" s="31"/>
      <c r="C105" s="31"/>
      <c r="D105" s="32"/>
      <c r="E105" s="32"/>
      <c r="F105" s="32"/>
      <c r="G105" s="32"/>
      <c r="H105" s="32"/>
      <c r="I105" s="32"/>
      <c r="J105" s="29"/>
      <c r="K105" s="29"/>
      <c r="L105" s="29"/>
    </row>
    <row r="106" spans="1:12" ht="16.5">
      <c r="A106" s="29"/>
      <c r="B106" s="31"/>
      <c r="C106" s="31"/>
      <c r="D106" s="32"/>
      <c r="E106" s="32"/>
      <c r="F106" s="32"/>
      <c r="G106" s="32"/>
      <c r="H106" s="32"/>
      <c r="I106" s="32"/>
      <c r="J106" s="29"/>
      <c r="K106" s="29"/>
      <c r="L106" s="29"/>
    </row>
    <row r="107" spans="1:12" ht="16.5">
      <c r="A107" s="29"/>
      <c r="B107" s="31"/>
      <c r="C107" s="31"/>
      <c r="D107" s="32"/>
      <c r="E107" s="32"/>
      <c r="F107" s="32"/>
      <c r="G107" s="32"/>
      <c r="H107" s="32"/>
      <c r="I107" s="32"/>
      <c r="J107" s="29"/>
      <c r="K107" s="29"/>
      <c r="L107" s="29"/>
    </row>
    <row r="108" spans="1:12" ht="16.5">
      <c r="A108" s="29"/>
      <c r="B108" s="31"/>
      <c r="C108" s="31"/>
      <c r="D108" s="32"/>
      <c r="E108" s="32"/>
      <c r="F108" s="32"/>
      <c r="G108" s="32"/>
      <c r="H108" s="32"/>
      <c r="I108" s="32"/>
      <c r="J108" s="29"/>
      <c r="K108" s="29"/>
      <c r="L108" s="29"/>
    </row>
    <row r="109" spans="1:12" ht="16.5">
      <c r="A109" s="29"/>
      <c r="B109" s="31"/>
      <c r="C109" s="31"/>
      <c r="D109" s="32"/>
      <c r="E109" s="32"/>
      <c r="F109" s="32"/>
      <c r="G109" s="32"/>
      <c r="H109" s="32"/>
      <c r="I109" s="32"/>
      <c r="J109" s="29"/>
      <c r="K109" s="29"/>
      <c r="L109" s="29"/>
    </row>
    <row r="110" spans="1:12" ht="16.5">
      <c r="A110" s="29"/>
      <c r="B110" s="31"/>
      <c r="C110" s="31"/>
      <c r="D110" s="32"/>
      <c r="E110" s="32"/>
      <c r="F110" s="32"/>
      <c r="G110" s="32"/>
      <c r="H110" s="32"/>
      <c r="I110" s="32"/>
      <c r="J110" s="29"/>
      <c r="K110" s="29"/>
      <c r="L110" s="29"/>
    </row>
    <row r="111" spans="1:12" ht="16.5">
      <c r="A111" s="29"/>
      <c r="B111" s="31"/>
      <c r="C111" s="31"/>
      <c r="D111" s="32"/>
      <c r="E111" s="32"/>
      <c r="F111" s="32"/>
      <c r="G111" s="32"/>
      <c r="H111" s="32"/>
      <c r="I111" s="32"/>
      <c r="J111" s="29"/>
      <c r="K111" s="29"/>
      <c r="L111" s="29"/>
    </row>
    <row r="112" spans="1:12" ht="16.5">
      <c r="A112" s="29"/>
      <c r="B112" s="31"/>
      <c r="C112" s="31"/>
      <c r="D112" s="32"/>
      <c r="E112" s="32"/>
      <c r="F112" s="32"/>
      <c r="G112" s="32"/>
      <c r="H112" s="32"/>
      <c r="I112" s="32"/>
      <c r="J112" s="29"/>
      <c r="K112" s="29"/>
      <c r="L112" s="29"/>
    </row>
    <row r="113" spans="1:12" ht="16.5">
      <c r="A113" s="29"/>
      <c r="B113" s="31"/>
      <c r="C113" s="31"/>
      <c r="D113" s="32"/>
      <c r="E113" s="32"/>
      <c r="F113" s="32"/>
      <c r="G113" s="32"/>
      <c r="H113" s="32"/>
      <c r="I113" s="32"/>
      <c r="J113" s="29"/>
      <c r="K113" s="29"/>
      <c r="L113" s="29"/>
    </row>
    <row r="114" spans="1:12" ht="16.5">
      <c r="A114" s="29"/>
      <c r="B114" s="31"/>
      <c r="C114" s="31"/>
      <c r="D114" s="32"/>
      <c r="E114" s="32"/>
      <c r="F114" s="32"/>
      <c r="G114" s="32"/>
      <c r="H114" s="32"/>
      <c r="I114" s="32"/>
      <c r="J114" s="29"/>
      <c r="K114" s="29"/>
      <c r="L114" s="29"/>
    </row>
    <row r="115" spans="1:12" ht="16.5">
      <c r="A115" s="29"/>
      <c r="B115" s="31"/>
      <c r="C115" s="31"/>
      <c r="D115" s="32"/>
      <c r="E115" s="32"/>
      <c r="F115" s="32"/>
      <c r="G115" s="32"/>
      <c r="H115" s="32"/>
      <c r="I115" s="32"/>
      <c r="J115" s="29"/>
      <c r="K115" s="29"/>
      <c r="L115" s="29"/>
    </row>
    <row r="116" spans="1:12" ht="16.5">
      <c r="A116" s="29"/>
      <c r="B116" s="31"/>
      <c r="C116" s="31"/>
      <c r="D116" s="32"/>
      <c r="E116" s="32"/>
      <c r="F116" s="32"/>
      <c r="G116" s="32"/>
      <c r="H116" s="32"/>
      <c r="I116" s="32"/>
      <c r="J116" s="29"/>
      <c r="K116" s="29"/>
      <c r="L116" s="29"/>
    </row>
    <row r="117" spans="1:12" ht="16.5">
      <c r="A117" s="29"/>
      <c r="B117" s="31"/>
      <c r="C117" s="31"/>
      <c r="D117" s="32"/>
      <c r="E117" s="32"/>
      <c r="F117" s="32"/>
      <c r="G117" s="32"/>
      <c r="H117" s="32"/>
      <c r="I117" s="32"/>
      <c r="J117" s="29"/>
      <c r="K117" s="29"/>
      <c r="L117" s="29"/>
    </row>
    <row r="118" spans="1:12" ht="16.5">
      <c r="A118" s="29"/>
      <c r="B118" s="31"/>
      <c r="C118" s="31"/>
      <c r="D118" s="32"/>
      <c r="E118" s="32"/>
      <c r="F118" s="32"/>
      <c r="G118" s="32"/>
      <c r="H118" s="32"/>
      <c r="I118" s="32"/>
      <c r="J118" s="29"/>
      <c r="K118" s="29"/>
      <c r="L118" s="29"/>
    </row>
    <row r="119" spans="1:12" ht="16.5">
      <c r="A119" s="29"/>
      <c r="B119" s="31"/>
      <c r="C119" s="31"/>
      <c r="D119" s="32"/>
      <c r="E119" s="32"/>
      <c r="F119" s="32"/>
      <c r="G119" s="32"/>
      <c r="H119" s="32"/>
      <c r="I119" s="32"/>
      <c r="J119" s="29"/>
      <c r="K119" s="29"/>
      <c r="L119" s="29"/>
    </row>
    <row r="120" spans="1:12" ht="16.5">
      <c r="A120" s="29"/>
      <c r="B120" s="31"/>
      <c r="C120" s="31"/>
      <c r="D120" s="32"/>
      <c r="E120" s="32"/>
      <c r="F120" s="32"/>
      <c r="G120" s="32"/>
      <c r="H120" s="32"/>
      <c r="I120" s="32"/>
      <c r="J120" s="29"/>
      <c r="K120" s="29"/>
      <c r="L120" s="29"/>
    </row>
    <row r="121" spans="1:12" ht="16.5">
      <c r="A121" s="29"/>
      <c r="B121" s="31"/>
      <c r="C121" s="31"/>
      <c r="D121" s="32"/>
      <c r="E121" s="32"/>
      <c r="F121" s="32"/>
      <c r="G121" s="32"/>
      <c r="H121" s="32"/>
      <c r="I121" s="32"/>
      <c r="J121" s="29"/>
      <c r="K121" s="29"/>
      <c r="L121" s="29"/>
    </row>
    <row r="122" spans="1:12" ht="16.5">
      <c r="A122" s="29"/>
      <c r="B122" s="31"/>
      <c r="C122" s="31"/>
      <c r="D122" s="32"/>
      <c r="E122" s="32"/>
      <c r="F122" s="32"/>
      <c r="G122" s="32"/>
      <c r="H122" s="32"/>
      <c r="I122" s="32"/>
      <c r="J122" s="29"/>
      <c r="K122" s="29"/>
      <c r="L122" s="29"/>
    </row>
    <row r="123" spans="1:12" ht="16.5">
      <c r="A123" s="29"/>
      <c r="B123" s="31"/>
      <c r="C123" s="31"/>
      <c r="D123" s="32"/>
      <c r="E123" s="32"/>
      <c r="F123" s="32"/>
      <c r="G123" s="32"/>
      <c r="H123" s="32"/>
      <c r="I123" s="32"/>
      <c r="J123" s="29"/>
      <c r="K123" s="29"/>
      <c r="L123" s="29"/>
    </row>
    <row r="124" spans="1:12" ht="16.5">
      <c r="A124" s="29"/>
      <c r="B124" s="31"/>
      <c r="C124" s="31"/>
      <c r="D124" s="32"/>
      <c r="E124" s="32"/>
      <c r="F124" s="32"/>
      <c r="G124" s="32"/>
      <c r="H124" s="32"/>
      <c r="I124" s="32"/>
      <c r="J124" s="29"/>
      <c r="K124" s="29"/>
      <c r="L124" s="29"/>
    </row>
    <row r="125" spans="1:12" ht="16.5">
      <c r="A125" s="29"/>
      <c r="B125" s="31"/>
      <c r="C125" s="31"/>
      <c r="D125" s="32"/>
      <c r="E125" s="32"/>
      <c r="F125" s="32"/>
      <c r="G125" s="32"/>
      <c r="H125" s="32"/>
      <c r="I125" s="32"/>
      <c r="J125" s="29"/>
      <c r="K125" s="29"/>
      <c r="L125" s="29"/>
    </row>
    <row r="126" spans="1:12" ht="16.5">
      <c r="A126" s="29"/>
      <c r="B126" s="31"/>
      <c r="C126" s="31"/>
      <c r="D126" s="32"/>
      <c r="E126" s="32"/>
      <c r="F126" s="32"/>
      <c r="G126" s="32"/>
      <c r="H126" s="32"/>
      <c r="I126" s="32"/>
      <c r="J126" s="29"/>
      <c r="K126" s="29"/>
      <c r="L126" s="29"/>
    </row>
    <row r="127" spans="1:12" ht="16.5">
      <c r="A127" s="29"/>
      <c r="B127" s="31"/>
      <c r="C127" s="31"/>
      <c r="D127" s="32"/>
      <c r="E127" s="32"/>
      <c r="F127" s="32"/>
      <c r="G127" s="32"/>
      <c r="H127" s="32"/>
      <c r="I127" s="32"/>
      <c r="J127" s="29"/>
      <c r="K127" s="29"/>
      <c r="L127" s="29"/>
    </row>
    <row r="128" spans="1:12" ht="16.5">
      <c r="A128" s="29"/>
      <c r="B128" s="31"/>
      <c r="C128" s="31"/>
      <c r="D128" s="32"/>
      <c r="E128" s="32"/>
      <c r="F128" s="32"/>
      <c r="G128" s="32"/>
      <c r="H128" s="32"/>
      <c r="I128" s="32"/>
      <c r="J128" s="29"/>
      <c r="K128" s="29"/>
      <c r="L128" s="29"/>
    </row>
    <row r="129" spans="1:12" ht="16.5">
      <c r="A129" s="29"/>
      <c r="B129" s="31"/>
      <c r="C129" s="31"/>
      <c r="D129" s="32"/>
      <c r="E129" s="32"/>
      <c r="F129" s="32"/>
      <c r="G129" s="32"/>
      <c r="H129" s="32"/>
      <c r="I129" s="32"/>
      <c r="J129" s="29"/>
      <c r="K129" s="29"/>
      <c r="L129" s="29"/>
    </row>
    <row r="130" spans="1:12" ht="16.5">
      <c r="A130" s="29"/>
      <c r="B130" s="31"/>
      <c r="C130" s="31"/>
      <c r="D130" s="32"/>
      <c r="E130" s="32"/>
      <c r="F130" s="32"/>
      <c r="G130" s="32"/>
      <c r="H130" s="32"/>
      <c r="I130" s="32"/>
      <c r="J130" s="29"/>
      <c r="K130" s="29"/>
      <c r="L130" s="29"/>
    </row>
    <row r="131" spans="1:12" ht="16.5">
      <c r="A131" s="29"/>
      <c r="B131" s="31"/>
      <c r="C131" s="31"/>
      <c r="D131" s="32"/>
      <c r="E131" s="32"/>
      <c r="F131" s="32"/>
      <c r="G131" s="32"/>
      <c r="H131" s="32"/>
      <c r="I131" s="32"/>
      <c r="J131" s="29"/>
      <c r="K131" s="29"/>
      <c r="L131" s="29"/>
    </row>
    <row r="132" spans="1:12" ht="16.5">
      <c r="A132" s="29"/>
      <c r="B132" s="31"/>
      <c r="C132" s="31"/>
      <c r="D132" s="32"/>
      <c r="E132" s="32"/>
      <c r="F132" s="32"/>
      <c r="G132" s="32"/>
      <c r="H132" s="32"/>
      <c r="I132" s="32"/>
      <c r="J132" s="29"/>
      <c r="K132" s="29"/>
      <c r="L132" s="29"/>
    </row>
    <row r="133" spans="1:12" ht="16.5">
      <c r="A133" s="29"/>
      <c r="B133" s="31"/>
      <c r="C133" s="31"/>
      <c r="D133" s="32"/>
      <c r="E133" s="32"/>
      <c r="F133" s="32"/>
      <c r="G133" s="32"/>
      <c r="H133" s="32"/>
      <c r="I133" s="32"/>
      <c r="J133" s="29"/>
      <c r="K133" s="29"/>
      <c r="L133" s="29"/>
    </row>
    <row r="134" spans="1:12" ht="16.5">
      <c r="A134" s="29"/>
      <c r="B134" s="31"/>
      <c r="C134" s="31"/>
      <c r="D134" s="32"/>
      <c r="E134" s="32"/>
      <c r="F134" s="32"/>
      <c r="G134" s="32"/>
      <c r="H134" s="32"/>
      <c r="I134" s="32"/>
      <c r="J134" s="29"/>
      <c r="K134" s="29"/>
      <c r="L134" s="29"/>
    </row>
    <row r="135" spans="1:12" ht="16.5">
      <c r="A135" s="29"/>
      <c r="B135" s="31"/>
      <c r="C135" s="31"/>
      <c r="D135" s="32"/>
      <c r="E135" s="32"/>
      <c r="F135" s="32"/>
      <c r="G135" s="32"/>
      <c r="H135" s="32"/>
      <c r="I135" s="32"/>
      <c r="J135" s="29"/>
      <c r="K135" s="29"/>
      <c r="L135" s="29"/>
    </row>
    <row r="136" spans="1:12" ht="16.5">
      <c r="A136" s="29"/>
      <c r="B136" s="31"/>
      <c r="C136" s="31"/>
      <c r="D136" s="32"/>
      <c r="E136" s="32"/>
      <c r="F136" s="32"/>
      <c r="G136" s="32"/>
      <c r="H136" s="32"/>
      <c r="I136" s="32"/>
      <c r="J136" s="29"/>
      <c r="K136" s="29"/>
      <c r="L136" s="29"/>
    </row>
    <row r="137" spans="1:12" ht="16.5">
      <c r="A137" s="29"/>
      <c r="B137" s="31"/>
      <c r="C137" s="31"/>
      <c r="D137" s="32"/>
      <c r="E137" s="32"/>
      <c r="F137" s="32"/>
      <c r="G137" s="32"/>
      <c r="H137" s="32"/>
      <c r="I137" s="32"/>
      <c r="J137" s="29"/>
      <c r="K137" s="29"/>
      <c r="L137" s="29"/>
    </row>
    <row r="138" spans="1:12" ht="16.5">
      <c r="A138" s="29"/>
      <c r="B138" s="31"/>
      <c r="C138" s="31"/>
      <c r="D138" s="32"/>
      <c r="E138" s="32"/>
      <c r="F138" s="32"/>
      <c r="G138" s="32"/>
      <c r="H138" s="32"/>
      <c r="I138" s="32"/>
      <c r="J138" s="29"/>
      <c r="K138" s="29"/>
      <c r="L138" s="29"/>
    </row>
    <row r="139" spans="1:12" ht="16.5">
      <c r="A139" s="29"/>
      <c r="B139" s="31"/>
      <c r="C139" s="31"/>
      <c r="D139" s="32"/>
      <c r="E139" s="32"/>
      <c r="F139" s="32"/>
      <c r="G139" s="32"/>
      <c r="H139" s="32"/>
      <c r="I139" s="32"/>
      <c r="J139" s="29"/>
      <c r="K139" s="29"/>
      <c r="L139" s="29"/>
    </row>
    <row r="140" spans="1:12" ht="16.5">
      <c r="A140" s="29"/>
      <c r="B140" s="31"/>
      <c r="C140" s="31"/>
      <c r="D140" s="32"/>
      <c r="E140" s="32"/>
      <c r="F140" s="32"/>
      <c r="G140" s="32"/>
      <c r="H140" s="32"/>
      <c r="I140" s="32"/>
      <c r="J140" s="29"/>
      <c r="K140" s="29"/>
      <c r="L140" s="29"/>
    </row>
    <row r="141" spans="1:12" ht="16.5">
      <c r="A141" s="29"/>
      <c r="B141" s="31"/>
      <c r="C141" s="31"/>
      <c r="D141" s="32"/>
      <c r="E141" s="32"/>
      <c r="F141" s="32"/>
      <c r="G141" s="32"/>
      <c r="H141" s="32"/>
      <c r="I141" s="32"/>
      <c r="J141" s="29"/>
      <c r="K141" s="29"/>
      <c r="L141" s="29"/>
    </row>
    <row r="142" spans="1:12" ht="16.5">
      <c r="A142" s="29"/>
      <c r="B142" s="31"/>
      <c r="C142" s="31"/>
      <c r="D142" s="32"/>
      <c r="E142" s="32"/>
      <c r="F142" s="32"/>
      <c r="G142" s="32"/>
      <c r="H142" s="32"/>
      <c r="I142" s="32"/>
      <c r="J142" s="29"/>
      <c r="K142" s="29"/>
      <c r="L142" s="29"/>
    </row>
    <row r="143" spans="1:12" ht="16.5">
      <c r="A143" s="29"/>
      <c r="B143" s="31"/>
      <c r="C143" s="31"/>
      <c r="D143" s="32"/>
      <c r="E143" s="32"/>
      <c r="F143" s="32"/>
      <c r="G143" s="32"/>
      <c r="H143" s="32"/>
      <c r="I143" s="32"/>
      <c r="J143" s="29"/>
      <c r="K143" s="29"/>
      <c r="L143" s="29"/>
    </row>
    <row r="144" spans="1:12" ht="16.5">
      <c r="A144" s="29"/>
      <c r="B144" s="31"/>
      <c r="C144" s="31"/>
      <c r="D144" s="32"/>
      <c r="E144" s="32"/>
      <c r="F144" s="32"/>
      <c r="G144" s="32"/>
      <c r="H144" s="32"/>
      <c r="I144" s="32"/>
      <c r="J144" s="29"/>
      <c r="K144" s="29"/>
      <c r="L144" s="29"/>
    </row>
    <row r="145" spans="1:12" ht="16.5">
      <c r="A145" s="29"/>
      <c r="B145" s="31"/>
      <c r="C145" s="31"/>
      <c r="D145" s="32"/>
      <c r="E145" s="32"/>
      <c r="F145" s="32"/>
      <c r="G145" s="32"/>
      <c r="H145" s="32"/>
      <c r="I145" s="32"/>
      <c r="J145" s="29"/>
      <c r="K145" s="29"/>
      <c r="L145" s="29"/>
    </row>
    <row r="146" spans="1:12" ht="16.5">
      <c r="A146" s="29"/>
      <c r="B146" s="31"/>
      <c r="C146" s="31"/>
      <c r="D146" s="32"/>
      <c r="E146" s="32"/>
      <c r="F146" s="32"/>
      <c r="G146" s="32"/>
      <c r="H146" s="32"/>
      <c r="I146" s="32"/>
      <c r="J146" s="29"/>
      <c r="K146" s="29"/>
      <c r="L146" s="29"/>
    </row>
    <row r="147" spans="1:12" ht="16.5">
      <c r="A147" s="29"/>
      <c r="B147" s="31"/>
      <c r="C147" s="31"/>
      <c r="D147" s="32"/>
      <c r="E147" s="32"/>
      <c r="F147" s="32"/>
      <c r="G147" s="32"/>
      <c r="H147" s="32"/>
      <c r="I147" s="32"/>
      <c r="J147" s="29"/>
      <c r="K147" s="29"/>
      <c r="L147" s="29"/>
    </row>
    <row r="148" spans="1:12" ht="16.5">
      <c r="A148" s="29"/>
      <c r="B148" s="31"/>
      <c r="C148" s="31"/>
      <c r="D148" s="32"/>
      <c r="E148" s="32"/>
      <c r="F148" s="32"/>
      <c r="G148" s="32"/>
      <c r="H148" s="32"/>
      <c r="I148" s="32"/>
      <c r="J148" s="29"/>
      <c r="K148" s="29"/>
      <c r="L148" s="29"/>
    </row>
    <row r="149" spans="1:12" ht="16.5">
      <c r="A149" s="29"/>
      <c r="B149" s="31"/>
      <c r="C149" s="31"/>
      <c r="D149" s="32"/>
      <c r="E149" s="32"/>
      <c r="F149" s="32"/>
      <c r="G149" s="32"/>
      <c r="H149" s="32"/>
      <c r="I149" s="32"/>
      <c r="J149" s="29"/>
      <c r="K149" s="29"/>
      <c r="L149" s="29"/>
    </row>
    <row r="150" spans="1:12" ht="16.5">
      <c r="A150" s="29"/>
      <c r="B150" s="31"/>
      <c r="C150" s="31"/>
      <c r="D150" s="32"/>
      <c r="E150" s="32"/>
      <c r="F150" s="32"/>
      <c r="G150" s="32"/>
      <c r="H150" s="32"/>
      <c r="I150" s="32"/>
      <c r="J150" s="29"/>
      <c r="K150" s="29"/>
      <c r="L150" s="29"/>
    </row>
    <row r="151" spans="1:12" ht="16.5">
      <c r="A151" s="29"/>
      <c r="B151" s="31"/>
      <c r="C151" s="31"/>
      <c r="D151" s="32"/>
      <c r="E151" s="32"/>
      <c r="F151" s="32"/>
      <c r="G151" s="32"/>
      <c r="H151" s="32"/>
      <c r="I151" s="32"/>
      <c r="J151" s="29"/>
      <c r="K151" s="29"/>
      <c r="L151" s="29"/>
    </row>
    <row r="152" spans="1:12" ht="16.5">
      <c r="A152" s="29"/>
      <c r="B152" s="31"/>
      <c r="C152" s="31"/>
      <c r="D152" s="32"/>
      <c r="E152" s="32"/>
      <c r="F152" s="32"/>
      <c r="G152" s="32"/>
      <c r="H152" s="32"/>
      <c r="I152" s="32"/>
      <c r="J152" s="29"/>
      <c r="K152" s="29"/>
      <c r="L152" s="29"/>
    </row>
    <row r="153" spans="1:12" ht="16.5">
      <c r="A153" s="29"/>
      <c r="B153" s="31"/>
      <c r="C153" s="31"/>
      <c r="D153" s="32"/>
      <c r="E153" s="32"/>
      <c r="F153" s="32"/>
      <c r="G153" s="32"/>
      <c r="H153" s="32"/>
      <c r="I153" s="32"/>
      <c r="J153" s="29"/>
      <c r="K153" s="29"/>
      <c r="L153" s="29"/>
    </row>
    <row r="154" spans="1:12" ht="16.5">
      <c r="A154" s="29"/>
      <c r="B154" s="31"/>
      <c r="C154" s="31"/>
      <c r="D154" s="32"/>
      <c r="E154" s="32"/>
      <c r="F154" s="32"/>
      <c r="G154" s="32"/>
      <c r="H154" s="32"/>
      <c r="I154" s="32"/>
      <c r="J154" s="29"/>
      <c r="K154" s="29"/>
      <c r="L154" s="29"/>
    </row>
    <row r="155" spans="1:12" ht="16.5">
      <c r="A155" s="29"/>
      <c r="B155" s="31"/>
      <c r="C155" s="31"/>
      <c r="D155" s="32"/>
      <c r="E155" s="32"/>
      <c r="F155" s="32"/>
      <c r="G155" s="32"/>
      <c r="H155" s="32"/>
      <c r="I155" s="32"/>
      <c r="J155" s="29"/>
      <c r="K155" s="29"/>
      <c r="L155" s="29"/>
    </row>
    <row r="156" spans="1:12" ht="16.5">
      <c r="A156" s="29"/>
      <c r="B156" s="31"/>
      <c r="C156" s="31"/>
      <c r="D156" s="32"/>
      <c r="E156" s="32"/>
      <c r="F156" s="32"/>
      <c r="G156" s="32"/>
      <c r="H156" s="32"/>
      <c r="I156" s="32"/>
      <c r="J156" s="29"/>
      <c r="K156" s="29"/>
      <c r="L156" s="29"/>
    </row>
    <row r="157" spans="1:12" ht="16.5">
      <c r="A157" s="29"/>
      <c r="B157" s="31"/>
      <c r="C157" s="31"/>
      <c r="D157" s="32"/>
      <c r="E157" s="32"/>
      <c r="F157" s="32"/>
      <c r="G157" s="32"/>
      <c r="H157" s="32"/>
      <c r="I157" s="32"/>
      <c r="J157" s="29"/>
      <c r="K157" s="29"/>
      <c r="L157" s="29"/>
    </row>
    <row r="158" spans="1:12" ht="16.5">
      <c r="A158" s="29"/>
      <c r="B158" s="31"/>
      <c r="C158" s="31"/>
      <c r="D158" s="32"/>
      <c r="E158" s="32"/>
      <c r="F158" s="32"/>
      <c r="G158" s="32"/>
      <c r="H158" s="32"/>
      <c r="I158" s="32"/>
      <c r="J158" s="29"/>
      <c r="K158" s="29"/>
      <c r="L158" s="29"/>
    </row>
    <row r="159" spans="1:12" ht="16.5">
      <c r="A159" s="29"/>
      <c r="B159" s="31"/>
      <c r="C159" s="31"/>
      <c r="D159" s="32"/>
      <c r="E159" s="32"/>
      <c r="F159" s="32"/>
      <c r="G159" s="32"/>
      <c r="H159" s="32"/>
      <c r="I159" s="32"/>
      <c r="J159" s="29"/>
      <c r="K159" s="29"/>
      <c r="L159" s="29"/>
    </row>
    <row r="160" spans="1:12" ht="16.5">
      <c r="A160" s="29"/>
      <c r="B160" s="31"/>
      <c r="C160" s="31"/>
      <c r="D160" s="32"/>
      <c r="E160" s="32"/>
      <c r="F160" s="32"/>
      <c r="G160" s="32"/>
      <c r="H160" s="32"/>
      <c r="I160" s="32"/>
      <c r="J160" s="29"/>
      <c r="K160" s="29"/>
      <c r="L160" s="29"/>
    </row>
    <row r="161" spans="1:12" ht="16.5">
      <c r="A161" s="29"/>
      <c r="B161" s="31"/>
      <c r="C161" s="31"/>
      <c r="D161" s="32"/>
      <c r="E161" s="32"/>
      <c r="F161" s="32"/>
      <c r="G161" s="32"/>
      <c r="H161" s="32"/>
      <c r="I161" s="32"/>
      <c r="J161" s="29"/>
      <c r="K161" s="29"/>
      <c r="L161" s="29"/>
    </row>
    <row r="162" spans="1:12" ht="16.5">
      <c r="A162" s="29"/>
      <c r="B162" s="31"/>
      <c r="C162" s="31"/>
      <c r="D162" s="32"/>
      <c r="E162" s="32"/>
      <c r="F162" s="32"/>
      <c r="G162" s="32"/>
      <c r="H162" s="32"/>
      <c r="I162" s="32"/>
      <c r="J162" s="29"/>
      <c r="K162" s="29"/>
      <c r="L162" s="29"/>
    </row>
    <row r="163" spans="1:12" ht="16.5">
      <c r="A163" s="29"/>
      <c r="B163" s="31"/>
      <c r="C163" s="31"/>
      <c r="D163" s="32"/>
      <c r="E163" s="32"/>
      <c r="F163" s="32"/>
      <c r="G163" s="32"/>
      <c r="H163" s="32"/>
      <c r="I163" s="32"/>
      <c r="J163" s="29"/>
      <c r="K163" s="29"/>
      <c r="L163" s="29"/>
    </row>
    <row r="164" spans="1:12" ht="16.5">
      <c r="A164" s="29"/>
      <c r="B164" s="31"/>
      <c r="C164" s="31"/>
      <c r="D164" s="32"/>
      <c r="E164" s="32"/>
      <c r="F164" s="32"/>
      <c r="G164" s="32"/>
      <c r="H164" s="32"/>
      <c r="I164" s="32"/>
      <c r="J164" s="29"/>
      <c r="K164" s="29"/>
      <c r="L164" s="29"/>
    </row>
    <row r="165" spans="1:12" ht="16.5">
      <c r="A165" s="29"/>
      <c r="B165" s="31"/>
      <c r="C165" s="31"/>
      <c r="D165" s="32"/>
      <c r="E165" s="32"/>
      <c r="F165" s="32"/>
      <c r="G165" s="32"/>
      <c r="H165" s="32"/>
      <c r="I165" s="32"/>
      <c r="J165" s="29"/>
      <c r="K165" s="29"/>
      <c r="L165" s="29"/>
    </row>
    <row r="166" spans="1:12" ht="16.5">
      <c r="A166" s="29"/>
      <c r="B166" s="31"/>
      <c r="C166" s="31"/>
      <c r="D166" s="32"/>
      <c r="E166" s="32"/>
      <c r="F166" s="32"/>
      <c r="G166" s="32"/>
      <c r="H166" s="32"/>
      <c r="I166" s="32"/>
      <c r="J166" s="29"/>
      <c r="K166" s="29"/>
      <c r="L166" s="29"/>
    </row>
    <row r="167" spans="1:12" ht="16.5">
      <c r="A167" s="29"/>
      <c r="B167" s="31"/>
      <c r="C167" s="31"/>
      <c r="D167" s="32"/>
      <c r="E167" s="32"/>
      <c r="F167" s="32"/>
      <c r="G167" s="32"/>
      <c r="H167" s="32"/>
      <c r="I167" s="32"/>
      <c r="J167" s="29"/>
      <c r="K167" s="29"/>
      <c r="L167" s="29"/>
    </row>
    <row r="168" spans="1:12" ht="16.5">
      <c r="A168" s="29"/>
      <c r="B168" s="31"/>
      <c r="C168" s="31"/>
      <c r="D168" s="32"/>
      <c r="E168" s="32"/>
      <c r="F168" s="32"/>
      <c r="G168" s="32"/>
      <c r="H168" s="32"/>
      <c r="I168" s="32"/>
      <c r="J168" s="29"/>
      <c r="K168" s="29"/>
      <c r="L168" s="29"/>
    </row>
    <row r="169" spans="1:12" ht="16.5">
      <c r="A169" s="29"/>
      <c r="B169" s="31"/>
      <c r="C169" s="31"/>
      <c r="D169" s="32"/>
      <c r="E169" s="32"/>
      <c r="F169" s="32"/>
      <c r="G169" s="32"/>
      <c r="H169" s="32"/>
      <c r="I169" s="32"/>
      <c r="J169" s="29"/>
      <c r="K169" s="29"/>
      <c r="L169" s="29"/>
    </row>
    <row r="170" spans="1:12" ht="16.5">
      <c r="A170" s="29"/>
      <c r="B170" s="31"/>
      <c r="C170" s="31"/>
      <c r="D170" s="32"/>
      <c r="E170" s="32"/>
      <c r="F170" s="32"/>
      <c r="G170" s="32"/>
      <c r="H170" s="32"/>
      <c r="I170" s="32"/>
      <c r="J170" s="29"/>
      <c r="K170" s="29"/>
      <c r="L170" s="29"/>
    </row>
    <row r="171" spans="1:12" ht="16.5">
      <c r="A171" s="29"/>
      <c r="B171" s="31"/>
      <c r="C171" s="31"/>
      <c r="D171" s="32"/>
      <c r="E171" s="32"/>
      <c r="F171" s="32"/>
      <c r="G171" s="32"/>
      <c r="H171" s="32"/>
      <c r="I171" s="32"/>
      <c r="J171" s="29"/>
      <c r="K171" s="29"/>
      <c r="L171" s="29"/>
    </row>
    <row r="172" spans="1:12" ht="16.5">
      <c r="A172" s="29"/>
      <c r="B172" s="31"/>
      <c r="C172" s="31"/>
      <c r="D172" s="32"/>
      <c r="E172" s="32"/>
      <c r="F172" s="32"/>
      <c r="G172" s="32"/>
      <c r="H172" s="32"/>
      <c r="I172" s="32"/>
      <c r="J172" s="29"/>
      <c r="K172" s="29"/>
      <c r="L172" s="29"/>
    </row>
    <row r="173" spans="1:12" ht="16.5">
      <c r="A173" s="29"/>
      <c r="B173" s="31"/>
      <c r="C173" s="31"/>
      <c r="D173" s="32"/>
      <c r="E173" s="32"/>
      <c r="F173" s="32"/>
      <c r="G173" s="32"/>
      <c r="H173" s="32"/>
      <c r="I173" s="32"/>
      <c r="J173" s="29"/>
      <c r="K173" s="29"/>
      <c r="L173" s="29"/>
    </row>
    <row r="174" spans="1:12" ht="16.5">
      <c r="A174" s="29"/>
      <c r="B174" s="31"/>
      <c r="C174" s="31"/>
      <c r="D174" s="32"/>
      <c r="E174" s="32"/>
      <c r="F174" s="32"/>
      <c r="G174" s="32"/>
      <c r="H174" s="32"/>
      <c r="I174" s="32"/>
      <c r="J174" s="29"/>
      <c r="K174" s="29"/>
      <c r="L174" s="29"/>
    </row>
    <row r="175" spans="1:12" ht="16.5">
      <c r="A175" s="29"/>
      <c r="B175" s="31"/>
      <c r="C175" s="31"/>
      <c r="D175" s="32"/>
      <c r="E175" s="32"/>
      <c r="F175" s="32"/>
      <c r="G175" s="32"/>
      <c r="H175" s="32"/>
      <c r="I175" s="32"/>
      <c r="J175" s="29"/>
      <c r="K175" s="29"/>
      <c r="L175" s="29"/>
    </row>
    <row r="176" spans="1:12" ht="16.5">
      <c r="A176" s="29"/>
      <c r="B176" s="31"/>
      <c r="C176" s="31"/>
      <c r="D176" s="32"/>
      <c r="E176" s="32"/>
      <c r="F176" s="32"/>
      <c r="G176" s="32"/>
      <c r="H176" s="32"/>
      <c r="I176" s="32"/>
      <c r="J176" s="29"/>
      <c r="K176" s="29"/>
      <c r="L176" s="29"/>
    </row>
    <row r="177" spans="1:12" ht="16.5">
      <c r="A177" s="29"/>
      <c r="B177" s="31"/>
      <c r="C177" s="31"/>
      <c r="D177" s="32"/>
      <c r="E177" s="32"/>
      <c r="F177" s="32"/>
      <c r="G177" s="32"/>
      <c r="H177" s="32"/>
      <c r="I177" s="32"/>
      <c r="J177" s="29"/>
      <c r="K177" s="29"/>
      <c r="L177" s="29"/>
    </row>
    <row r="178" spans="1:12" ht="16.5">
      <c r="A178" s="29"/>
      <c r="B178" s="31"/>
      <c r="C178" s="31"/>
      <c r="D178" s="32"/>
      <c r="E178" s="32"/>
      <c r="F178" s="32"/>
      <c r="G178" s="32"/>
      <c r="H178" s="32"/>
      <c r="I178" s="32"/>
      <c r="J178" s="29"/>
      <c r="K178" s="29"/>
      <c r="L178" s="29"/>
    </row>
    <row r="179" spans="1:12" ht="16.5">
      <c r="A179" s="29"/>
      <c r="B179" s="31"/>
      <c r="C179" s="31"/>
      <c r="D179" s="32"/>
      <c r="E179" s="32"/>
      <c r="F179" s="32"/>
      <c r="G179" s="32"/>
      <c r="H179" s="32"/>
      <c r="I179" s="32"/>
      <c r="J179" s="29"/>
      <c r="K179" s="29"/>
      <c r="L179" s="29"/>
    </row>
    <row r="180" spans="1:12" ht="16.5">
      <c r="A180" s="29"/>
      <c r="B180" s="31"/>
      <c r="C180" s="31"/>
      <c r="D180" s="32"/>
      <c r="E180" s="32"/>
      <c r="F180" s="32"/>
      <c r="G180" s="32"/>
      <c r="H180" s="32"/>
      <c r="I180" s="32"/>
      <c r="J180" s="29"/>
      <c r="K180" s="29"/>
      <c r="L180" s="29"/>
    </row>
    <row r="181" spans="1:12" ht="16.5">
      <c r="A181" s="29"/>
      <c r="B181" s="31"/>
      <c r="C181" s="31"/>
      <c r="D181" s="32"/>
      <c r="E181" s="32"/>
      <c r="F181" s="32"/>
      <c r="G181" s="32"/>
      <c r="H181" s="32"/>
      <c r="I181" s="32"/>
      <c r="J181" s="29"/>
      <c r="K181" s="29"/>
      <c r="L181" s="29"/>
    </row>
    <row r="182" spans="1:12" ht="16.5">
      <c r="A182" s="29"/>
      <c r="B182" s="31"/>
      <c r="C182" s="31"/>
      <c r="D182" s="32"/>
      <c r="E182" s="32"/>
      <c r="F182" s="32"/>
      <c r="G182" s="32"/>
      <c r="H182" s="32"/>
      <c r="I182" s="32"/>
      <c r="J182" s="29"/>
      <c r="K182" s="29"/>
      <c r="L182" s="29"/>
    </row>
    <row r="183" spans="1:12" ht="16.5">
      <c r="A183" s="29"/>
      <c r="B183" s="31"/>
      <c r="C183" s="31"/>
      <c r="D183" s="32"/>
      <c r="E183" s="32"/>
      <c r="F183" s="32"/>
      <c r="G183" s="32"/>
      <c r="H183" s="32"/>
      <c r="I183" s="32"/>
      <c r="J183" s="29"/>
      <c r="K183" s="29"/>
      <c r="L183" s="29"/>
    </row>
    <row r="184" spans="1:12" ht="16.5">
      <c r="A184" s="29"/>
      <c r="B184" s="31"/>
      <c r="C184" s="31"/>
      <c r="D184" s="32"/>
      <c r="E184" s="32"/>
      <c r="F184" s="32"/>
      <c r="G184" s="32"/>
      <c r="H184" s="32"/>
      <c r="I184" s="32"/>
      <c r="J184" s="29"/>
      <c r="K184" s="29"/>
      <c r="L184" s="29"/>
    </row>
    <row r="185" spans="1:12" ht="16.5">
      <c r="A185" s="29"/>
      <c r="B185" s="31"/>
      <c r="C185" s="31"/>
      <c r="D185" s="32"/>
      <c r="E185" s="32"/>
      <c r="F185" s="32"/>
      <c r="G185" s="32"/>
      <c r="H185" s="32"/>
      <c r="I185" s="32"/>
      <c r="J185" s="29"/>
      <c r="K185" s="29"/>
      <c r="L185" s="29"/>
    </row>
    <row r="186" spans="1:12" ht="16.5">
      <c r="A186" s="29"/>
      <c r="B186" s="31"/>
      <c r="C186" s="31"/>
      <c r="D186" s="32"/>
      <c r="E186" s="32"/>
      <c r="F186" s="32"/>
      <c r="G186" s="32"/>
      <c r="H186" s="32"/>
      <c r="I186" s="32"/>
      <c r="J186" s="29"/>
      <c r="K186" s="29"/>
      <c r="L186" s="29"/>
    </row>
    <row r="187" spans="1:12" ht="16.5">
      <c r="A187" s="29"/>
      <c r="B187" s="31"/>
      <c r="C187" s="31"/>
      <c r="D187" s="32"/>
      <c r="E187" s="32"/>
      <c r="F187" s="32"/>
      <c r="G187" s="32"/>
      <c r="H187" s="32"/>
      <c r="I187" s="32"/>
      <c r="J187" s="29"/>
      <c r="K187" s="29"/>
      <c r="L187" s="29"/>
    </row>
    <row r="188" spans="1:12" ht="16.5">
      <c r="A188" s="29"/>
      <c r="B188" s="31"/>
      <c r="C188" s="31"/>
      <c r="D188" s="32"/>
      <c r="E188" s="32"/>
      <c r="F188" s="32"/>
      <c r="G188" s="32"/>
      <c r="H188" s="32"/>
      <c r="I188" s="32"/>
      <c r="J188" s="29"/>
      <c r="K188" s="29"/>
      <c r="L188" s="29"/>
    </row>
    <row r="189" spans="1:12" ht="16.5">
      <c r="A189" s="29"/>
      <c r="B189" s="31"/>
      <c r="C189" s="31"/>
      <c r="D189" s="32"/>
      <c r="E189" s="32"/>
      <c r="F189" s="32"/>
      <c r="G189" s="32"/>
      <c r="H189" s="32"/>
      <c r="I189" s="32"/>
      <c r="J189" s="29"/>
      <c r="K189" s="29"/>
      <c r="L189" s="29"/>
    </row>
    <row r="190" spans="1:12" ht="16.5">
      <c r="A190" s="29"/>
      <c r="B190" s="31"/>
      <c r="C190" s="31"/>
      <c r="D190" s="32"/>
      <c r="E190" s="32"/>
      <c r="F190" s="32"/>
      <c r="G190" s="32"/>
      <c r="H190" s="32"/>
      <c r="I190" s="32"/>
      <c r="J190" s="29"/>
      <c r="K190" s="29"/>
      <c r="L190" s="29"/>
    </row>
    <row r="191" spans="1:12" ht="16.5">
      <c r="A191" s="29"/>
      <c r="B191" s="31"/>
      <c r="C191" s="31"/>
      <c r="D191" s="32"/>
      <c r="E191" s="32"/>
      <c r="F191" s="32"/>
      <c r="G191" s="32"/>
      <c r="H191" s="32"/>
      <c r="I191" s="32"/>
      <c r="J191" s="29"/>
      <c r="K191" s="29"/>
      <c r="L191" s="29"/>
    </row>
    <row r="192" spans="1:12" ht="16.5">
      <c r="A192" s="29"/>
      <c r="B192" s="31"/>
      <c r="C192" s="31"/>
      <c r="D192" s="32"/>
      <c r="E192" s="32"/>
      <c r="F192" s="32"/>
      <c r="G192" s="32"/>
      <c r="H192" s="32"/>
      <c r="I192" s="32"/>
      <c r="J192" s="29"/>
      <c r="K192" s="29"/>
      <c r="L192" s="29"/>
    </row>
    <row r="193" spans="1:12" ht="16.5">
      <c r="A193" s="29"/>
      <c r="B193" s="31"/>
      <c r="C193" s="31"/>
      <c r="D193" s="32"/>
      <c r="E193" s="32"/>
      <c r="F193" s="32"/>
      <c r="G193" s="32"/>
      <c r="H193" s="32"/>
      <c r="I193" s="32"/>
      <c r="J193" s="29"/>
      <c r="K193" s="29"/>
      <c r="L193" s="29"/>
    </row>
    <row r="194" spans="1:12" ht="16.5">
      <c r="A194" s="29"/>
      <c r="B194" s="31"/>
      <c r="C194" s="31"/>
      <c r="D194" s="32"/>
      <c r="E194" s="32"/>
      <c r="F194" s="32"/>
      <c r="G194" s="32"/>
      <c r="H194" s="32"/>
      <c r="I194" s="32"/>
      <c r="J194" s="29"/>
      <c r="K194" s="29"/>
      <c r="L194" s="29"/>
    </row>
    <row r="195" spans="1:12" ht="16.5">
      <c r="A195" s="29"/>
      <c r="B195" s="31"/>
      <c r="C195" s="31"/>
      <c r="D195" s="32"/>
      <c r="E195" s="32"/>
      <c r="F195" s="32"/>
      <c r="G195" s="32"/>
      <c r="H195" s="32"/>
      <c r="I195" s="32"/>
      <c r="J195" s="29"/>
      <c r="K195" s="29"/>
      <c r="L195" s="29"/>
    </row>
    <row r="196" spans="1:12" ht="16.5">
      <c r="A196" s="29"/>
      <c r="B196" s="31"/>
      <c r="C196" s="31"/>
      <c r="D196" s="32"/>
      <c r="E196" s="32"/>
      <c r="F196" s="32"/>
      <c r="G196" s="32"/>
      <c r="H196" s="32"/>
      <c r="I196" s="32"/>
      <c r="J196" s="29"/>
      <c r="K196" s="29"/>
      <c r="L196" s="29"/>
    </row>
    <row r="197" spans="1:12" ht="16.5">
      <c r="A197" s="29"/>
      <c r="B197" s="31"/>
      <c r="C197" s="31"/>
      <c r="D197" s="32"/>
      <c r="E197" s="32"/>
      <c r="F197" s="32"/>
      <c r="G197" s="32"/>
      <c r="H197" s="32"/>
      <c r="I197" s="32"/>
      <c r="J197" s="29"/>
      <c r="K197" s="29"/>
      <c r="L197" s="29"/>
    </row>
    <row r="198" spans="1:12" ht="16.5">
      <c r="A198" s="29"/>
      <c r="B198" s="31"/>
      <c r="C198" s="31"/>
      <c r="D198" s="32"/>
      <c r="E198" s="32"/>
      <c r="F198" s="32"/>
      <c r="G198" s="32"/>
      <c r="H198" s="32"/>
      <c r="I198" s="32"/>
      <c r="J198" s="29"/>
      <c r="K198" s="29"/>
      <c r="L198" s="29"/>
    </row>
    <row r="199" spans="1:12" ht="16.5">
      <c r="A199" s="29"/>
      <c r="B199" s="31"/>
      <c r="C199" s="31"/>
      <c r="D199" s="32"/>
      <c r="E199" s="32"/>
      <c r="F199" s="32"/>
      <c r="G199" s="32"/>
      <c r="H199" s="32"/>
      <c r="I199" s="32"/>
      <c r="J199" s="29"/>
      <c r="K199" s="29"/>
      <c r="L199" s="29"/>
    </row>
    <row r="200" spans="1:12" ht="16.5">
      <c r="A200" s="29"/>
      <c r="B200" s="31"/>
      <c r="C200" s="31"/>
      <c r="D200" s="32"/>
      <c r="E200" s="32"/>
      <c r="F200" s="32"/>
      <c r="G200" s="32"/>
      <c r="H200" s="32"/>
      <c r="I200" s="32"/>
      <c r="J200" s="29"/>
      <c r="K200" s="29"/>
      <c r="L200" s="29"/>
    </row>
    <row r="201" spans="1:12" ht="16.5">
      <c r="A201" s="29"/>
      <c r="B201" s="31"/>
      <c r="C201" s="31"/>
      <c r="D201" s="32"/>
      <c r="E201" s="32"/>
      <c r="F201" s="32"/>
      <c r="G201" s="32"/>
      <c r="H201" s="32"/>
      <c r="I201" s="32"/>
      <c r="J201" s="29"/>
      <c r="K201" s="29"/>
      <c r="L201" s="29"/>
    </row>
    <row r="202" spans="1:12" ht="16.5">
      <c r="A202" s="29"/>
      <c r="B202" s="31"/>
      <c r="C202" s="31"/>
      <c r="D202" s="32"/>
      <c r="E202" s="32"/>
      <c r="F202" s="32"/>
      <c r="G202" s="32"/>
      <c r="H202" s="32"/>
      <c r="I202" s="32"/>
      <c r="J202" s="29"/>
      <c r="K202" s="29"/>
      <c r="L202" s="29"/>
    </row>
    <row r="203" spans="1:12" ht="16.5">
      <c r="A203" s="29"/>
      <c r="B203" s="31"/>
      <c r="C203" s="31"/>
      <c r="D203" s="32"/>
      <c r="E203" s="32"/>
      <c r="F203" s="32"/>
      <c r="G203" s="32"/>
      <c r="H203" s="32"/>
      <c r="I203" s="32"/>
      <c r="J203" s="29"/>
      <c r="K203" s="29"/>
      <c r="L203" s="29"/>
    </row>
    <row r="204" spans="1:12" ht="16.5">
      <c r="A204" s="29"/>
      <c r="B204" s="31"/>
      <c r="C204" s="31"/>
      <c r="D204" s="32"/>
      <c r="E204" s="32"/>
      <c r="F204" s="32"/>
      <c r="G204" s="32"/>
      <c r="H204" s="32"/>
      <c r="I204" s="32"/>
      <c r="J204" s="29"/>
      <c r="K204" s="29"/>
      <c r="L204" s="29"/>
    </row>
    <row r="205" spans="1:12" ht="16.5">
      <c r="A205" s="29"/>
      <c r="B205" s="31"/>
      <c r="C205" s="31"/>
      <c r="D205" s="32"/>
      <c r="E205" s="32"/>
      <c r="F205" s="32"/>
      <c r="G205" s="32"/>
      <c r="H205" s="32"/>
      <c r="I205" s="32"/>
      <c r="J205" s="29"/>
      <c r="K205" s="29"/>
      <c r="L205" s="29"/>
    </row>
    <row r="206" spans="1:12" ht="16.5">
      <c r="A206" s="29"/>
      <c r="B206" s="31"/>
      <c r="C206" s="31"/>
      <c r="D206" s="32"/>
      <c r="E206" s="32"/>
      <c r="F206" s="32"/>
      <c r="G206" s="32"/>
      <c r="H206" s="32"/>
      <c r="I206" s="32"/>
      <c r="J206" s="29"/>
      <c r="K206" s="29"/>
      <c r="L206" s="29"/>
    </row>
    <row r="207" spans="1:12" ht="16.5">
      <c r="A207" s="29"/>
      <c r="B207" s="31"/>
      <c r="C207" s="31"/>
      <c r="D207" s="32"/>
      <c r="E207" s="32"/>
      <c r="F207" s="32"/>
      <c r="G207" s="32"/>
      <c r="H207" s="32"/>
      <c r="I207" s="32"/>
      <c r="J207" s="29"/>
      <c r="K207" s="29"/>
      <c r="L207" s="29"/>
    </row>
    <row r="208" spans="1:12" ht="16.5">
      <c r="A208" s="29"/>
      <c r="B208" s="31"/>
      <c r="C208" s="31"/>
      <c r="D208" s="32"/>
      <c r="E208" s="32"/>
      <c r="F208" s="32"/>
      <c r="G208" s="32"/>
      <c r="H208" s="32"/>
      <c r="I208" s="32"/>
      <c r="J208" s="29"/>
      <c r="K208" s="29"/>
      <c r="L208" s="29"/>
    </row>
    <row r="209" spans="1:12" ht="16.5">
      <c r="A209" s="29"/>
      <c r="B209" s="31"/>
      <c r="C209" s="31"/>
      <c r="D209" s="32"/>
      <c r="E209" s="32"/>
      <c r="F209" s="32"/>
      <c r="G209" s="32"/>
      <c r="H209" s="32"/>
      <c r="I209" s="32"/>
      <c r="J209" s="29"/>
      <c r="K209" s="29"/>
      <c r="L209" s="29"/>
    </row>
    <row r="210" spans="1:12" ht="16.5">
      <c r="A210" s="29"/>
      <c r="B210" s="31"/>
      <c r="C210" s="31"/>
      <c r="D210" s="32"/>
      <c r="E210" s="32"/>
      <c r="F210" s="32"/>
      <c r="G210" s="32"/>
      <c r="H210" s="32"/>
      <c r="I210" s="32"/>
      <c r="J210" s="29"/>
      <c r="K210" s="29"/>
      <c r="L210" s="29"/>
    </row>
    <row r="211" spans="1:12" ht="16.5">
      <c r="A211" s="29"/>
      <c r="B211" s="31"/>
      <c r="C211" s="31"/>
      <c r="D211" s="32"/>
      <c r="E211" s="32"/>
      <c r="F211" s="32"/>
      <c r="G211" s="32"/>
      <c r="H211" s="32"/>
      <c r="I211" s="32"/>
      <c r="J211" s="29"/>
      <c r="K211" s="29"/>
      <c r="L211" s="29"/>
    </row>
    <row r="212" spans="1:12" ht="16.5">
      <c r="A212" s="29"/>
      <c r="B212" s="31"/>
      <c r="C212" s="31"/>
      <c r="D212" s="32"/>
      <c r="E212" s="32"/>
      <c r="F212" s="32"/>
      <c r="G212" s="32"/>
      <c r="H212" s="32"/>
      <c r="I212" s="32"/>
      <c r="J212" s="29"/>
      <c r="K212" s="29"/>
      <c r="L212" s="29"/>
    </row>
    <row r="213" spans="1:12" ht="16.5">
      <c r="A213" s="29"/>
      <c r="B213" s="31"/>
      <c r="C213" s="31"/>
      <c r="D213" s="32"/>
      <c r="E213" s="32"/>
      <c r="F213" s="32"/>
      <c r="G213" s="32"/>
      <c r="H213" s="32"/>
      <c r="I213" s="32"/>
      <c r="J213" s="29"/>
      <c r="K213" s="29"/>
      <c r="L213" s="29"/>
    </row>
    <row r="214" spans="1:12" ht="16.5">
      <c r="A214" s="29"/>
      <c r="B214" s="31"/>
      <c r="C214" s="31"/>
      <c r="D214" s="32"/>
      <c r="E214" s="32"/>
      <c r="F214" s="32"/>
      <c r="G214" s="32"/>
      <c r="H214" s="32"/>
      <c r="I214" s="32"/>
      <c r="J214" s="29"/>
      <c r="K214" s="29"/>
      <c r="L214" s="29"/>
    </row>
    <row r="215" spans="1:12" ht="16.5">
      <c r="A215" s="29"/>
      <c r="B215" s="31"/>
      <c r="C215" s="31"/>
      <c r="D215" s="32"/>
      <c r="E215" s="32"/>
      <c r="F215" s="32"/>
      <c r="G215" s="32"/>
      <c r="H215" s="32"/>
      <c r="I215" s="32"/>
      <c r="J215" s="29"/>
      <c r="K215" s="29"/>
      <c r="L215" s="29"/>
    </row>
    <row r="216" spans="1:12" ht="16.5">
      <c r="A216" s="29"/>
      <c r="B216" s="31"/>
      <c r="C216" s="31"/>
      <c r="D216" s="32"/>
      <c r="E216" s="32"/>
      <c r="F216" s="32"/>
      <c r="G216" s="32"/>
      <c r="H216" s="32"/>
      <c r="I216" s="32"/>
      <c r="J216" s="29"/>
      <c r="K216" s="29"/>
      <c r="L216" s="29"/>
    </row>
    <row r="217" spans="1:12" ht="16.5">
      <c r="A217" s="29"/>
      <c r="B217" s="31"/>
      <c r="C217" s="31"/>
      <c r="D217" s="32"/>
      <c r="E217" s="32"/>
      <c r="F217" s="32"/>
      <c r="G217" s="32"/>
      <c r="H217" s="32"/>
      <c r="I217" s="32"/>
      <c r="J217" s="29"/>
      <c r="K217" s="29"/>
      <c r="L217" s="29"/>
    </row>
    <row r="218" spans="1:12" ht="16.5">
      <c r="A218" s="29"/>
      <c r="B218" s="31"/>
      <c r="C218" s="31"/>
      <c r="D218" s="32"/>
      <c r="E218" s="32"/>
      <c r="F218" s="32"/>
      <c r="G218" s="32"/>
      <c r="H218" s="32"/>
      <c r="I218" s="32"/>
      <c r="J218" s="29"/>
      <c r="K218" s="29"/>
      <c r="L218" s="29"/>
    </row>
    <row r="219" spans="1:12" ht="16.5">
      <c r="A219" s="29"/>
      <c r="B219" s="31"/>
      <c r="C219" s="31"/>
      <c r="D219" s="32"/>
      <c r="E219" s="32"/>
      <c r="F219" s="32"/>
      <c r="G219" s="32"/>
      <c r="H219" s="32"/>
      <c r="I219" s="32"/>
      <c r="J219" s="29"/>
      <c r="K219" s="29"/>
      <c r="L219" s="29"/>
    </row>
    <row r="220" spans="1:12" ht="16.5">
      <c r="A220" s="29"/>
      <c r="B220" s="31"/>
      <c r="C220" s="31"/>
      <c r="D220" s="32"/>
      <c r="E220" s="32"/>
      <c r="F220" s="32"/>
      <c r="G220" s="32"/>
      <c r="H220" s="32"/>
      <c r="I220" s="32"/>
      <c r="J220" s="29"/>
      <c r="K220" s="29"/>
      <c r="L220" s="29"/>
    </row>
    <row r="221" spans="1:12" ht="16.5">
      <c r="A221" s="29"/>
      <c r="B221" s="31"/>
      <c r="C221" s="31"/>
      <c r="D221" s="32"/>
      <c r="E221" s="32"/>
      <c r="F221" s="32"/>
      <c r="G221" s="32"/>
      <c r="H221" s="32"/>
      <c r="I221" s="32"/>
      <c r="J221" s="29"/>
      <c r="K221" s="29"/>
      <c r="L221" s="29"/>
    </row>
    <row r="222" spans="1:12" ht="16.5">
      <c r="A222" s="29"/>
      <c r="B222" s="31"/>
      <c r="C222" s="31"/>
      <c r="D222" s="32"/>
      <c r="E222" s="32"/>
      <c r="F222" s="32"/>
      <c r="G222" s="32"/>
      <c r="H222" s="32"/>
      <c r="I222" s="32"/>
      <c r="J222" s="29"/>
      <c r="K222" s="29"/>
      <c r="L222" s="29"/>
    </row>
    <row r="223" spans="1:12" ht="16.5">
      <c r="A223" s="29"/>
      <c r="B223" s="31"/>
      <c r="C223" s="31"/>
      <c r="D223" s="32"/>
      <c r="E223" s="32"/>
      <c r="F223" s="32"/>
      <c r="G223" s="32"/>
      <c r="H223" s="32"/>
      <c r="I223" s="32"/>
      <c r="J223" s="29"/>
      <c r="K223" s="29"/>
      <c r="L223" s="29"/>
    </row>
    <row r="224" spans="1:12" ht="16.5">
      <c r="A224" s="29"/>
      <c r="B224" s="31"/>
      <c r="C224" s="31"/>
      <c r="D224" s="32"/>
      <c r="E224" s="32"/>
      <c r="F224" s="32"/>
      <c r="G224" s="32"/>
      <c r="H224" s="32"/>
      <c r="I224" s="32"/>
      <c r="J224" s="29"/>
      <c r="K224" s="29"/>
      <c r="L224" s="29"/>
    </row>
    <row r="225" spans="1:12" ht="16.5">
      <c r="A225" s="29"/>
      <c r="B225" s="31"/>
      <c r="C225" s="31"/>
      <c r="D225" s="32"/>
      <c r="E225" s="32"/>
      <c r="F225" s="32"/>
      <c r="G225" s="32"/>
      <c r="H225" s="32"/>
      <c r="I225" s="32"/>
      <c r="J225" s="29"/>
      <c r="K225" s="29"/>
      <c r="L225" s="29"/>
    </row>
    <row r="226" spans="1:12" ht="16.5">
      <c r="A226" s="29"/>
      <c r="B226" s="31"/>
      <c r="C226" s="31"/>
      <c r="D226" s="32"/>
      <c r="E226" s="32"/>
      <c r="F226" s="32"/>
      <c r="G226" s="32"/>
      <c r="H226" s="32"/>
      <c r="I226" s="32"/>
      <c r="J226" s="29"/>
      <c r="K226" s="29"/>
      <c r="L226" s="29"/>
    </row>
    <row r="227" spans="1:12" ht="16.5">
      <c r="A227" s="29"/>
      <c r="B227" s="31"/>
      <c r="C227" s="31"/>
      <c r="D227" s="32"/>
      <c r="E227" s="32"/>
      <c r="F227" s="32"/>
      <c r="G227" s="32"/>
      <c r="H227" s="32"/>
      <c r="I227" s="32"/>
      <c r="J227" s="29"/>
      <c r="K227" s="29"/>
      <c r="L227" s="29"/>
    </row>
    <row r="228" spans="1:12" ht="16.5">
      <c r="A228" s="29"/>
      <c r="B228" s="31"/>
      <c r="C228" s="31"/>
      <c r="D228" s="32"/>
      <c r="E228" s="32"/>
      <c r="F228" s="32"/>
      <c r="G228" s="32"/>
      <c r="H228" s="32"/>
      <c r="I228" s="32"/>
      <c r="J228" s="29"/>
      <c r="K228" s="29"/>
      <c r="L228" s="29"/>
    </row>
    <row r="229" spans="1:12" ht="16.5">
      <c r="A229" s="29"/>
      <c r="B229" s="31"/>
      <c r="C229" s="31"/>
      <c r="D229" s="32"/>
      <c r="E229" s="32"/>
      <c r="F229" s="32"/>
      <c r="G229" s="32"/>
      <c r="H229" s="32"/>
      <c r="I229" s="32"/>
      <c r="J229" s="29"/>
      <c r="K229" s="29"/>
      <c r="L229" s="29"/>
    </row>
    <row r="230" spans="1:12" ht="16.5">
      <c r="A230" s="29"/>
      <c r="B230" s="31"/>
      <c r="C230" s="31"/>
      <c r="D230" s="32"/>
      <c r="E230" s="32"/>
      <c r="F230" s="32"/>
      <c r="G230" s="32"/>
      <c r="H230" s="32"/>
      <c r="I230" s="32"/>
      <c r="J230" s="29"/>
      <c r="K230" s="29"/>
      <c r="L230" s="29"/>
    </row>
    <row r="231" spans="1:12" ht="16.5">
      <c r="A231" s="29"/>
      <c r="B231" s="31"/>
      <c r="C231" s="31"/>
      <c r="D231" s="32"/>
      <c r="E231" s="32"/>
      <c r="F231" s="32"/>
      <c r="G231" s="32"/>
      <c r="H231" s="32"/>
      <c r="I231" s="32"/>
      <c r="J231" s="29"/>
      <c r="K231" s="29"/>
      <c r="L231" s="29"/>
    </row>
    <row r="232" spans="1:12" ht="16.5">
      <c r="A232" s="29"/>
      <c r="B232" s="31"/>
      <c r="C232" s="31"/>
      <c r="D232" s="32"/>
      <c r="E232" s="32"/>
      <c r="F232" s="32"/>
      <c r="G232" s="32"/>
      <c r="H232" s="32"/>
      <c r="I232" s="32"/>
      <c r="J232" s="29"/>
      <c r="K232" s="29"/>
      <c r="L232" s="29"/>
    </row>
    <row r="233" spans="1:12" ht="16.5">
      <c r="A233" s="29"/>
      <c r="B233" s="31"/>
      <c r="C233" s="31"/>
      <c r="D233" s="32"/>
      <c r="E233" s="32"/>
      <c r="F233" s="32"/>
      <c r="G233" s="32"/>
      <c r="H233" s="32"/>
      <c r="I233" s="32"/>
      <c r="J233" s="29"/>
      <c r="K233" s="29"/>
      <c r="L233" s="29"/>
    </row>
    <row r="234" spans="1:12" ht="16.5">
      <c r="A234" s="29"/>
      <c r="B234" s="31"/>
      <c r="C234" s="31"/>
      <c r="D234" s="32"/>
      <c r="E234" s="32"/>
      <c r="F234" s="32"/>
      <c r="G234" s="32"/>
      <c r="H234" s="32"/>
      <c r="I234" s="32"/>
      <c r="J234" s="29"/>
      <c r="K234" s="29"/>
      <c r="L234" s="29"/>
    </row>
    <row r="235" spans="1:12" ht="16.5">
      <c r="A235" s="29"/>
      <c r="B235" s="31"/>
      <c r="C235" s="31"/>
      <c r="D235" s="32"/>
      <c r="E235" s="32"/>
      <c r="F235" s="32"/>
      <c r="G235" s="32"/>
      <c r="H235" s="32"/>
      <c r="I235" s="32"/>
      <c r="J235" s="29"/>
      <c r="K235" s="29"/>
      <c r="L235" s="29"/>
    </row>
    <row r="236" spans="1:12" ht="16.5">
      <c r="A236" s="29"/>
      <c r="B236" s="31"/>
      <c r="C236" s="31"/>
      <c r="D236" s="32"/>
      <c r="E236" s="32"/>
      <c r="F236" s="32"/>
      <c r="G236" s="32"/>
      <c r="H236" s="32"/>
      <c r="I236" s="32"/>
      <c r="J236" s="29"/>
      <c r="K236" s="29"/>
      <c r="L236" s="29"/>
    </row>
    <row r="237" spans="1:12" ht="16.5">
      <c r="A237" s="29"/>
      <c r="B237" s="31"/>
      <c r="C237" s="31"/>
      <c r="D237" s="32"/>
      <c r="E237" s="32"/>
      <c r="F237" s="32"/>
      <c r="G237" s="32"/>
      <c r="H237" s="32"/>
      <c r="I237" s="32"/>
      <c r="J237" s="29"/>
      <c r="K237" s="29"/>
      <c r="L237" s="29"/>
    </row>
    <row r="238" spans="1:12" ht="16.5">
      <c r="A238" s="29"/>
      <c r="B238" s="31"/>
      <c r="C238" s="31"/>
      <c r="D238" s="32"/>
      <c r="E238" s="32"/>
      <c r="F238" s="32"/>
      <c r="G238" s="32"/>
      <c r="H238" s="32"/>
      <c r="I238" s="32"/>
      <c r="J238" s="29"/>
      <c r="K238" s="29"/>
      <c r="L238" s="29"/>
    </row>
    <row r="239" spans="1:12" ht="16.5">
      <c r="A239" s="29"/>
      <c r="B239" s="31"/>
      <c r="C239" s="31"/>
      <c r="D239" s="32"/>
      <c r="E239" s="32"/>
      <c r="F239" s="32"/>
      <c r="G239" s="32"/>
      <c r="H239" s="32"/>
      <c r="I239" s="32"/>
      <c r="J239" s="29"/>
      <c r="K239" s="29"/>
      <c r="L239" s="29"/>
    </row>
    <row r="240" spans="1:12" ht="16.5">
      <c r="A240" s="29"/>
      <c r="B240" s="31"/>
      <c r="C240" s="31"/>
      <c r="D240" s="32"/>
      <c r="E240" s="32"/>
      <c r="F240" s="32"/>
      <c r="G240" s="32"/>
      <c r="H240" s="32"/>
      <c r="I240" s="32"/>
      <c r="J240" s="29"/>
      <c r="K240" s="29"/>
      <c r="L240" s="29"/>
    </row>
    <row r="241" spans="1:12" ht="16.5">
      <c r="A241" s="29"/>
      <c r="B241" s="31"/>
      <c r="C241" s="31"/>
      <c r="D241" s="32"/>
      <c r="E241" s="32"/>
      <c r="F241" s="32"/>
      <c r="G241" s="32"/>
      <c r="H241" s="32"/>
      <c r="I241" s="32"/>
      <c r="J241" s="29"/>
      <c r="K241" s="29"/>
      <c r="L241" s="29"/>
    </row>
    <row r="242" spans="1:12" ht="16.5">
      <c r="A242" s="29"/>
      <c r="B242" s="31"/>
      <c r="C242" s="31"/>
      <c r="D242" s="32"/>
      <c r="E242" s="32"/>
      <c r="F242" s="32"/>
      <c r="G242" s="32"/>
      <c r="H242" s="32"/>
      <c r="I242" s="32"/>
      <c r="J242" s="29"/>
      <c r="K242" s="29"/>
      <c r="L242" s="29"/>
    </row>
    <row r="243" spans="1:12" ht="16.5">
      <c r="A243" s="29"/>
      <c r="B243" s="31"/>
      <c r="C243" s="31"/>
      <c r="D243" s="32"/>
      <c r="E243" s="32"/>
      <c r="F243" s="32"/>
      <c r="G243" s="32"/>
      <c r="H243" s="32"/>
      <c r="I243" s="32"/>
      <c r="J243" s="29"/>
      <c r="K243" s="29"/>
      <c r="L243" s="29"/>
    </row>
    <row r="244" spans="1:12" ht="16.5">
      <c r="A244" s="29"/>
      <c r="B244" s="31"/>
      <c r="C244" s="31"/>
      <c r="D244" s="32"/>
      <c r="E244" s="32"/>
      <c r="F244" s="32"/>
      <c r="G244" s="32"/>
      <c r="H244" s="32"/>
      <c r="I244" s="32"/>
      <c r="J244" s="29"/>
      <c r="K244" s="29"/>
      <c r="L244" s="29"/>
    </row>
    <row r="245" spans="1:12" ht="16.5">
      <c r="A245" s="29"/>
      <c r="B245" s="31"/>
      <c r="C245" s="31"/>
      <c r="D245" s="32"/>
      <c r="E245" s="32"/>
      <c r="F245" s="32"/>
      <c r="G245" s="32"/>
      <c r="H245" s="32"/>
      <c r="I245" s="32"/>
      <c r="J245" s="29"/>
      <c r="K245" s="29"/>
      <c r="L245" s="29"/>
    </row>
    <row r="246" spans="1:12" ht="16.5">
      <c r="A246" s="29"/>
      <c r="B246" s="31"/>
      <c r="C246" s="31"/>
      <c r="D246" s="32"/>
      <c r="E246" s="32"/>
      <c r="F246" s="32"/>
      <c r="G246" s="32"/>
      <c r="H246" s="32"/>
      <c r="I246" s="32"/>
      <c r="J246" s="29"/>
      <c r="K246" s="29"/>
      <c r="L246" s="29"/>
    </row>
    <row r="247" spans="1:12" ht="16.5">
      <c r="A247" s="29"/>
      <c r="B247" s="31"/>
      <c r="C247" s="31"/>
      <c r="D247" s="32"/>
      <c r="E247" s="32"/>
      <c r="F247" s="32"/>
      <c r="G247" s="32"/>
      <c r="H247" s="32"/>
      <c r="I247" s="32"/>
      <c r="J247" s="29"/>
      <c r="K247" s="29"/>
      <c r="L247" s="29"/>
    </row>
    <row r="248" spans="1:12" ht="16.5">
      <c r="A248" s="29"/>
      <c r="B248" s="31"/>
      <c r="C248" s="31"/>
      <c r="D248" s="32"/>
      <c r="E248" s="32"/>
      <c r="F248" s="32"/>
      <c r="G248" s="32"/>
      <c r="H248" s="32"/>
      <c r="I248" s="32"/>
      <c r="J248" s="29"/>
      <c r="K248" s="29"/>
      <c r="L248" s="29"/>
    </row>
    <row r="249" spans="1:12" ht="16.5">
      <c r="A249" s="29"/>
      <c r="B249" s="31"/>
      <c r="C249" s="31"/>
      <c r="D249" s="32"/>
      <c r="E249" s="32"/>
      <c r="F249" s="32"/>
      <c r="G249" s="32"/>
      <c r="H249" s="32"/>
      <c r="I249" s="32"/>
      <c r="J249" s="29"/>
      <c r="K249" s="29"/>
      <c r="L249" s="29"/>
    </row>
    <row r="250" spans="1:12" ht="16.5">
      <c r="A250" s="29"/>
      <c r="B250" s="31"/>
      <c r="C250" s="31"/>
      <c r="D250" s="32"/>
      <c r="E250" s="32"/>
      <c r="F250" s="32"/>
      <c r="G250" s="32"/>
      <c r="H250" s="32"/>
      <c r="I250" s="32"/>
      <c r="J250" s="29"/>
      <c r="K250" s="29"/>
      <c r="L250" s="29"/>
    </row>
    <row r="251" spans="1:12" ht="16.5">
      <c r="A251" s="29"/>
      <c r="B251" s="31"/>
      <c r="C251" s="31"/>
      <c r="D251" s="32"/>
      <c r="E251" s="32"/>
      <c r="F251" s="32"/>
      <c r="G251" s="32"/>
      <c r="H251" s="32"/>
      <c r="I251" s="32"/>
      <c r="J251" s="29"/>
      <c r="K251" s="29"/>
      <c r="L251" s="29"/>
    </row>
    <row r="252" spans="1:12" ht="16.5">
      <c r="A252" s="29"/>
      <c r="B252" s="31"/>
      <c r="C252" s="31"/>
      <c r="D252" s="32"/>
      <c r="E252" s="32"/>
      <c r="F252" s="32"/>
      <c r="G252" s="32"/>
      <c r="H252" s="32"/>
      <c r="I252" s="32"/>
      <c r="J252" s="29"/>
      <c r="K252" s="29"/>
      <c r="L252" s="29"/>
    </row>
    <row r="253" spans="1:12" ht="16.5">
      <c r="A253" s="29"/>
      <c r="B253" s="31"/>
      <c r="C253" s="31"/>
      <c r="D253" s="32"/>
      <c r="E253" s="32"/>
      <c r="F253" s="32"/>
      <c r="G253" s="32"/>
      <c r="H253" s="32"/>
      <c r="I253" s="32"/>
      <c r="J253" s="29"/>
      <c r="K253" s="29"/>
      <c r="L253" s="29"/>
    </row>
    <row r="254" spans="1:12" ht="16.5">
      <c r="A254" s="29"/>
      <c r="B254" s="31"/>
      <c r="C254" s="31"/>
      <c r="D254" s="32"/>
      <c r="E254" s="32"/>
      <c r="F254" s="32"/>
      <c r="G254" s="32"/>
      <c r="H254" s="32"/>
      <c r="I254" s="32"/>
      <c r="J254" s="29"/>
      <c r="K254" s="29"/>
      <c r="L254" s="29"/>
    </row>
    <row r="255" spans="1:12" ht="16.5">
      <c r="A255" s="29"/>
      <c r="B255" s="31"/>
      <c r="C255" s="31"/>
      <c r="D255" s="32"/>
      <c r="E255" s="32"/>
      <c r="F255" s="32"/>
      <c r="G255" s="32"/>
      <c r="H255" s="32"/>
      <c r="I255" s="32"/>
      <c r="J255" s="29"/>
      <c r="K255" s="29"/>
      <c r="L255" s="29"/>
    </row>
    <row r="256" spans="1:12" ht="16.5">
      <c r="A256" s="29"/>
      <c r="B256" s="31"/>
      <c r="C256" s="31"/>
      <c r="D256" s="32"/>
      <c r="E256" s="32"/>
      <c r="F256" s="32"/>
      <c r="G256" s="32"/>
      <c r="H256" s="32"/>
      <c r="I256" s="32"/>
      <c r="J256" s="29"/>
      <c r="K256" s="29"/>
      <c r="L256" s="29"/>
    </row>
    <row r="257" spans="1:12" ht="16.5">
      <c r="A257" s="29"/>
      <c r="B257" s="31"/>
      <c r="C257" s="31"/>
      <c r="D257" s="32"/>
      <c r="E257" s="32"/>
      <c r="F257" s="32"/>
      <c r="G257" s="32"/>
      <c r="H257" s="32"/>
      <c r="I257" s="32"/>
      <c r="J257" s="29"/>
      <c r="K257" s="29"/>
      <c r="L257" s="29"/>
    </row>
    <row r="258" spans="1:12" ht="16.5">
      <c r="A258" s="29"/>
      <c r="B258" s="31"/>
      <c r="C258" s="31"/>
      <c r="D258" s="32"/>
      <c r="E258" s="32"/>
      <c r="F258" s="32"/>
      <c r="G258" s="32"/>
      <c r="H258" s="32"/>
      <c r="I258" s="32"/>
      <c r="J258" s="29"/>
      <c r="K258" s="29"/>
      <c r="L258" s="29"/>
    </row>
    <row r="259" spans="1:12" ht="16.5">
      <c r="A259" s="29"/>
      <c r="B259" s="31"/>
      <c r="C259" s="31"/>
      <c r="D259" s="32"/>
      <c r="E259" s="32"/>
      <c r="F259" s="32"/>
      <c r="G259" s="32"/>
      <c r="H259" s="32"/>
      <c r="I259" s="32"/>
      <c r="J259" s="29"/>
      <c r="K259" s="29"/>
      <c r="L259" s="29"/>
    </row>
    <row r="260" spans="1:12" ht="16.5">
      <c r="A260" s="29"/>
      <c r="B260" s="31"/>
      <c r="C260" s="31"/>
      <c r="D260" s="32"/>
      <c r="E260" s="32"/>
      <c r="F260" s="32"/>
      <c r="G260" s="32"/>
      <c r="H260" s="32"/>
      <c r="I260" s="32"/>
      <c r="J260" s="29"/>
      <c r="K260" s="29"/>
      <c r="L260" s="29"/>
    </row>
    <row r="261" spans="1:12" ht="16.5">
      <c r="A261" s="29"/>
      <c r="B261" s="31"/>
      <c r="C261" s="31"/>
      <c r="D261" s="32"/>
      <c r="E261" s="32"/>
      <c r="F261" s="32"/>
      <c r="G261" s="32"/>
      <c r="H261" s="32"/>
      <c r="I261" s="32"/>
      <c r="J261" s="29"/>
      <c r="K261" s="29"/>
      <c r="L261" s="29"/>
    </row>
    <row r="262" spans="1:12" ht="16.5">
      <c r="A262" s="29"/>
      <c r="B262" s="31"/>
      <c r="C262" s="31"/>
      <c r="D262" s="32"/>
      <c r="E262" s="32"/>
      <c r="F262" s="32"/>
      <c r="G262" s="32"/>
      <c r="H262" s="32"/>
      <c r="I262" s="32"/>
      <c r="J262" s="29"/>
      <c r="K262" s="29"/>
      <c r="L262" s="29"/>
    </row>
    <row r="263" spans="1:12" ht="16.5">
      <c r="A263" s="29"/>
      <c r="B263" s="31"/>
      <c r="C263" s="31"/>
      <c r="D263" s="32"/>
      <c r="E263" s="32"/>
      <c r="F263" s="32"/>
      <c r="G263" s="32"/>
      <c r="H263" s="32"/>
      <c r="I263" s="32"/>
      <c r="J263" s="29"/>
      <c r="K263" s="29"/>
      <c r="L263" s="29"/>
    </row>
    <row r="264" spans="1:12" ht="16.5">
      <c r="A264" s="29"/>
      <c r="B264" s="31"/>
      <c r="C264" s="31"/>
      <c r="D264" s="32"/>
      <c r="E264" s="32"/>
      <c r="F264" s="32"/>
      <c r="G264" s="32"/>
      <c r="H264" s="32"/>
      <c r="I264" s="32"/>
      <c r="J264" s="29"/>
      <c r="K264" s="29"/>
      <c r="L264" s="29"/>
    </row>
    <row r="265" spans="1:12" ht="16.5">
      <c r="A265" s="29"/>
      <c r="B265" s="31"/>
      <c r="C265" s="31"/>
      <c r="D265" s="32"/>
      <c r="E265" s="32"/>
      <c r="F265" s="32"/>
      <c r="G265" s="32"/>
      <c r="H265" s="32"/>
      <c r="I265" s="32"/>
      <c r="J265" s="29"/>
      <c r="K265" s="29"/>
      <c r="L265" s="29"/>
    </row>
    <row r="266" spans="1:12" ht="16.5">
      <c r="A266" s="29"/>
      <c r="B266" s="31"/>
      <c r="C266" s="31"/>
      <c r="D266" s="32"/>
      <c r="E266" s="32"/>
      <c r="F266" s="32"/>
      <c r="G266" s="32"/>
      <c r="H266" s="32"/>
      <c r="I266" s="32"/>
      <c r="J266" s="29"/>
      <c r="K266" s="29"/>
      <c r="L266" s="29"/>
    </row>
    <row r="267" spans="1:12" ht="16.5">
      <c r="A267" s="29"/>
      <c r="B267" s="31"/>
      <c r="C267" s="31"/>
      <c r="D267" s="32"/>
      <c r="E267" s="32"/>
      <c r="F267" s="32"/>
      <c r="G267" s="32"/>
      <c r="H267" s="32"/>
      <c r="I267" s="32"/>
      <c r="J267" s="29"/>
      <c r="K267" s="29"/>
      <c r="L267" s="29"/>
    </row>
    <row r="268" spans="1:12" ht="16.5">
      <c r="A268" s="29"/>
      <c r="B268" s="31"/>
      <c r="C268" s="31"/>
      <c r="D268" s="32"/>
      <c r="E268" s="32"/>
      <c r="F268" s="32"/>
      <c r="G268" s="32"/>
      <c r="H268" s="32"/>
      <c r="I268" s="32"/>
      <c r="J268" s="29"/>
      <c r="K268" s="29"/>
      <c r="L268" s="29"/>
    </row>
    <row r="269" spans="1:12" ht="16.5">
      <c r="A269" s="29"/>
      <c r="B269" s="31"/>
      <c r="C269" s="31"/>
      <c r="D269" s="32"/>
      <c r="E269" s="32"/>
      <c r="F269" s="32"/>
      <c r="G269" s="32"/>
      <c r="H269" s="32"/>
      <c r="I269" s="32"/>
      <c r="J269" s="29"/>
      <c r="K269" s="29"/>
      <c r="L269" s="29"/>
    </row>
    <row r="270" spans="1:12" ht="16.5">
      <c r="A270" s="29"/>
      <c r="B270" s="31"/>
      <c r="C270" s="31"/>
      <c r="D270" s="32"/>
      <c r="E270" s="32"/>
      <c r="F270" s="32"/>
      <c r="G270" s="32"/>
      <c r="H270" s="32"/>
      <c r="I270" s="32"/>
      <c r="J270" s="29"/>
      <c r="K270" s="29"/>
      <c r="L270" s="29"/>
    </row>
    <row r="271" spans="1:12" ht="16.5">
      <c r="A271" s="29"/>
      <c r="B271" s="31"/>
      <c r="C271" s="31"/>
      <c r="D271" s="32"/>
      <c r="E271" s="32"/>
      <c r="F271" s="32"/>
      <c r="G271" s="32"/>
      <c r="H271" s="32"/>
      <c r="I271" s="32"/>
      <c r="J271" s="29"/>
      <c r="K271" s="29"/>
      <c r="L271" s="29"/>
    </row>
    <row r="272" spans="1:12" ht="16.5">
      <c r="A272" s="29"/>
      <c r="B272" s="31"/>
      <c r="C272" s="31"/>
      <c r="D272" s="32"/>
      <c r="E272" s="32"/>
      <c r="F272" s="32"/>
      <c r="G272" s="32"/>
      <c r="H272" s="32"/>
      <c r="I272" s="32"/>
      <c r="J272" s="29"/>
      <c r="K272" s="29"/>
      <c r="L272" s="29"/>
    </row>
    <row r="273" spans="1:12" ht="16.5">
      <c r="A273" s="29"/>
      <c r="B273" s="31"/>
      <c r="C273" s="31"/>
      <c r="D273" s="32"/>
      <c r="E273" s="32"/>
      <c r="F273" s="32"/>
      <c r="G273" s="32"/>
      <c r="H273" s="32"/>
      <c r="I273" s="32"/>
      <c r="J273" s="29"/>
      <c r="K273" s="29"/>
      <c r="L273" s="29"/>
    </row>
    <row r="274" spans="1:12" ht="14.25">
      <c r="A274" s="29"/>
      <c r="B274" s="29"/>
      <c r="C274" s="29"/>
      <c r="D274" s="53"/>
      <c r="E274" s="53"/>
      <c r="F274" s="53"/>
      <c r="G274" s="53"/>
      <c r="H274" s="53"/>
      <c r="I274" s="53"/>
      <c r="J274" s="29"/>
      <c r="K274" s="29"/>
      <c r="L274" s="29"/>
    </row>
    <row r="275" spans="1:12" ht="14.25">
      <c r="A275" s="29"/>
      <c r="B275" s="29"/>
      <c r="C275" s="29"/>
      <c r="D275" s="53"/>
      <c r="E275" s="53"/>
      <c r="F275" s="53"/>
      <c r="G275" s="53"/>
      <c r="H275" s="53"/>
      <c r="I275" s="53"/>
      <c r="J275" s="29"/>
      <c r="K275" s="29"/>
      <c r="L275" s="29"/>
    </row>
    <row r="276" spans="1:12" ht="14.25">
      <c r="A276" s="29"/>
      <c r="B276" s="29"/>
      <c r="C276" s="29"/>
      <c r="D276" s="53"/>
      <c r="E276" s="53"/>
      <c r="F276" s="53"/>
      <c r="G276" s="53"/>
      <c r="H276" s="53"/>
      <c r="I276" s="53"/>
      <c r="J276" s="29"/>
      <c r="K276" s="29"/>
      <c r="L276" s="29"/>
    </row>
    <row r="277" spans="1:12" ht="14.25">
      <c r="A277" s="29"/>
      <c r="B277" s="29"/>
      <c r="C277" s="29"/>
      <c r="D277" s="53"/>
      <c r="E277" s="53"/>
      <c r="F277" s="53"/>
      <c r="G277" s="53"/>
      <c r="H277" s="53"/>
      <c r="I277" s="53"/>
      <c r="J277" s="29"/>
      <c r="K277" s="29"/>
      <c r="L277" s="29"/>
    </row>
    <row r="278" spans="1:12" ht="14.25">
      <c r="A278" s="29"/>
      <c r="B278" s="29"/>
      <c r="C278" s="29"/>
      <c r="D278" s="53"/>
      <c r="E278" s="53"/>
      <c r="F278" s="53"/>
      <c r="G278" s="53"/>
      <c r="H278" s="53"/>
      <c r="I278" s="53"/>
      <c r="J278" s="29"/>
      <c r="K278" s="29"/>
      <c r="L278" s="29"/>
    </row>
    <row r="279" spans="1:12" ht="14.25">
      <c r="A279" s="29"/>
      <c r="B279" s="29"/>
      <c r="C279" s="29"/>
      <c r="D279" s="53"/>
      <c r="E279" s="53"/>
      <c r="F279" s="53"/>
      <c r="G279" s="53"/>
      <c r="H279" s="53"/>
      <c r="I279" s="53"/>
      <c r="J279" s="29"/>
      <c r="K279" s="29"/>
      <c r="L279" s="29"/>
    </row>
    <row r="280" spans="1:12" ht="14.25">
      <c r="A280" s="29"/>
      <c r="B280" s="29"/>
      <c r="C280" s="29"/>
      <c r="D280" s="53"/>
      <c r="E280" s="53"/>
      <c r="F280" s="53"/>
      <c r="G280" s="53"/>
      <c r="H280" s="53"/>
      <c r="I280" s="53"/>
      <c r="J280" s="29"/>
      <c r="K280" s="29"/>
      <c r="L280" s="29"/>
    </row>
    <row r="281" spans="1:12" ht="14.25">
      <c r="A281" s="29"/>
      <c r="B281" s="29"/>
      <c r="C281" s="29"/>
      <c r="D281" s="53"/>
      <c r="E281" s="53"/>
      <c r="F281" s="53"/>
      <c r="G281" s="53"/>
      <c r="H281" s="53"/>
      <c r="I281" s="53"/>
      <c r="J281" s="29"/>
      <c r="K281" s="29"/>
      <c r="L281" s="29"/>
    </row>
    <row r="282" spans="1:12" ht="14.25">
      <c r="A282" s="29"/>
      <c r="B282" s="29"/>
      <c r="C282" s="29"/>
      <c r="D282" s="53"/>
      <c r="E282" s="53"/>
      <c r="F282" s="53"/>
      <c r="G282" s="53"/>
      <c r="H282" s="53"/>
      <c r="I282" s="53"/>
      <c r="J282" s="29"/>
      <c r="K282" s="29"/>
      <c r="L282" s="29"/>
    </row>
    <row r="283" spans="1:12" ht="14.25">
      <c r="A283" s="29"/>
      <c r="B283" s="29"/>
      <c r="C283" s="29"/>
      <c r="D283" s="53"/>
      <c r="E283" s="53"/>
      <c r="F283" s="53"/>
      <c r="G283" s="53"/>
      <c r="H283" s="53"/>
      <c r="I283" s="53"/>
      <c r="J283" s="29"/>
      <c r="K283" s="29"/>
      <c r="L283" s="29"/>
    </row>
    <row r="284" spans="1:12" ht="14.25">
      <c r="A284" s="29"/>
      <c r="B284" s="29"/>
      <c r="C284" s="29"/>
      <c r="D284" s="53"/>
      <c r="E284" s="53"/>
      <c r="F284" s="53"/>
      <c r="G284" s="53"/>
      <c r="H284" s="53"/>
      <c r="I284" s="53"/>
      <c r="J284" s="29"/>
      <c r="K284" s="29"/>
      <c r="L284" s="29"/>
    </row>
    <row r="285" spans="1:12" ht="14.25">
      <c r="A285" s="29"/>
      <c r="B285" s="29"/>
      <c r="C285" s="29"/>
      <c r="D285" s="53"/>
      <c r="E285" s="53"/>
      <c r="F285" s="53"/>
      <c r="G285" s="53"/>
      <c r="H285" s="53"/>
      <c r="I285" s="53"/>
      <c r="J285" s="29"/>
      <c r="K285" s="29"/>
      <c r="L285" s="29"/>
    </row>
    <row r="286" spans="1:12" ht="14.25">
      <c r="A286" s="29"/>
      <c r="B286" s="29"/>
      <c r="C286" s="29"/>
      <c r="D286" s="53"/>
      <c r="E286" s="53"/>
      <c r="F286" s="53"/>
      <c r="G286" s="53"/>
      <c r="H286" s="53"/>
      <c r="I286" s="53"/>
      <c r="J286" s="29"/>
      <c r="K286" s="29"/>
      <c r="L286" s="29"/>
    </row>
    <row r="287" spans="1:12" ht="14.25">
      <c r="A287" s="29"/>
      <c r="B287" s="29"/>
      <c r="C287" s="29"/>
      <c r="D287" s="53"/>
      <c r="E287" s="53"/>
      <c r="F287" s="53"/>
      <c r="G287" s="53"/>
      <c r="H287" s="53"/>
      <c r="I287" s="53"/>
      <c r="J287" s="29"/>
      <c r="K287" s="29"/>
      <c r="L287" s="29"/>
    </row>
    <row r="288" spans="1:12" ht="14.25">
      <c r="A288" s="29"/>
      <c r="B288" s="29"/>
      <c r="C288" s="29"/>
      <c r="D288" s="53"/>
      <c r="E288" s="53"/>
      <c r="F288" s="53"/>
      <c r="G288" s="53"/>
      <c r="H288" s="53"/>
      <c r="I288" s="53"/>
      <c r="J288" s="29"/>
      <c r="K288" s="29"/>
      <c r="L288" s="29"/>
    </row>
    <row r="289" spans="1:12" ht="14.25">
      <c r="A289" s="29"/>
      <c r="B289" s="29"/>
      <c r="C289" s="29"/>
      <c r="D289" s="53"/>
      <c r="E289" s="53"/>
      <c r="F289" s="53"/>
      <c r="G289" s="53"/>
      <c r="H289" s="53"/>
      <c r="I289" s="53"/>
      <c r="J289" s="29"/>
      <c r="K289" s="29"/>
      <c r="L289" s="29"/>
    </row>
    <row r="290" spans="1:12" ht="14.25">
      <c r="A290" s="29"/>
      <c r="B290" s="29"/>
      <c r="C290" s="29"/>
      <c r="D290" s="53"/>
      <c r="E290" s="53"/>
      <c r="F290" s="53"/>
      <c r="G290" s="53"/>
      <c r="H290" s="53"/>
      <c r="I290" s="53"/>
      <c r="J290" s="29"/>
      <c r="K290" s="29"/>
      <c r="L290" s="29"/>
    </row>
    <row r="291" spans="1:12" ht="14.25">
      <c r="A291" s="29"/>
      <c r="B291" s="29"/>
      <c r="C291" s="29"/>
      <c r="D291" s="53"/>
      <c r="E291" s="53"/>
      <c r="F291" s="53"/>
      <c r="G291" s="53"/>
      <c r="H291" s="53"/>
      <c r="I291" s="53"/>
      <c r="J291" s="29"/>
      <c r="K291" s="29"/>
      <c r="L291" s="29"/>
    </row>
    <row r="292" spans="1:12" ht="14.25">
      <c r="A292" s="29"/>
      <c r="B292" s="29"/>
      <c r="C292" s="29"/>
      <c r="D292" s="53"/>
      <c r="E292" s="53"/>
      <c r="F292" s="53"/>
      <c r="G292" s="53"/>
      <c r="H292" s="53"/>
      <c r="I292" s="53"/>
      <c r="J292" s="29"/>
      <c r="K292" s="29"/>
      <c r="L292" s="29"/>
    </row>
    <row r="293" spans="1:12" ht="14.25">
      <c r="A293" s="29"/>
      <c r="B293" s="29"/>
      <c r="C293" s="29"/>
      <c r="D293" s="53"/>
      <c r="E293" s="53"/>
      <c r="F293" s="53"/>
      <c r="G293" s="53"/>
      <c r="H293" s="53"/>
      <c r="I293" s="53"/>
      <c r="J293" s="29"/>
      <c r="K293" s="29"/>
      <c r="L293" s="29"/>
    </row>
    <row r="294" spans="1:12" ht="14.25">
      <c r="A294" s="29"/>
      <c r="B294" s="29"/>
      <c r="C294" s="29"/>
      <c r="D294" s="53"/>
      <c r="E294" s="53"/>
      <c r="F294" s="53"/>
      <c r="G294" s="53"/>
      <c r="H294" s="53"/>
      <c r="I294" s="53"/>
      <c r="J294" s="29"/>
      <c r="K294" s="29"/>
      <c r="L294" s="29"/>
    </row>
    <row r="295" spans="1:12" ht="14.25">
      <c r="A295" s="29"/>
      <c r="B295" s="29"/>
      <c r="C295" s="29"/>
      <c r="D295" s="53"/>
      <c r="E295" s="53"/>
      <c r="F295" s="53"/>
      <c r="G295" s="53"/>
      <c r="H295" s="53"/>
      <c r="I295" s="53"/>
      <c r="J295" s="29"/>
      <c r="K295" s="29"/>
      <c r="L295" s="29"/>
    </row>
    <row r="296" spans="1:12" ht="14.25">
      <c r="A296" s="29"/>
      <c r="B296" s="29"/>
      <c r="C296" s="29"/>
      <c r="D296" s="53"/>
      <c r="E296" s="53"/>
      <c r="F296" s="53"/>
      <c r="G296" s="53"/>
      <c r="H296" s="53"/>
      <c r="I296" s="53"/>
      <c r="J296" s="29"/>
      <c r="K296" s="29"/>
      <c r="L296" s="29"/>
    </row>
    <row r="297" spans="1:12" ht="14.25">
      <c r="A297" s="29"/>
      <c r="B297" s="29"/>
      <c r="C297" s="29"/>
      <c r="D297" s="53"/>
      <c r="E297" s="53"/>
      <c r="F297" s="53"/>
      <c r="G297" s="53"/>
      <c r="H297" s="53"/>
      <c r="I297" s="53"/>
      <c r="J297" s="29"/>
      <c r="K297" s="29"/>
      <c r="L297" s="29"/>
    </row>
    <row r="298" spans="1:12" ht="14.25">
      <c r="A298" s="29"/>
      <c r="B298" s="29"/>
      <c r="C298" s="29"/>
      <c r="D298" s="53"/>
      <c r="E298" s="53"/>
      <c r="F298" s="53"/>
      <c r="G298" s="53"/>
      <c r="H298" s="53"/>
      <c r="I298" s="53"/>
      <c r="J298" s="29"/>
      <c r="K298" s="29"/>
      <c r="L298" s="29"/>
    </row>
    <row r="299" spans="1:12" ht="14.25">
      <c r="A299" s="29"/>
      <c r="B299" s="29"/>
      <c r="C299" s="29"/>
      <c r="D299" s="53"/>
      <c r="E299" s="53"/>
      <c r="F299" s="53"/>
      <c r="G299" s="53"/>
      <c r="H299" s="53"/>
      <c r="I299" s="53"/>
      <c r="J299" s="29"/>
      <c r="K299" s="29"/>
      <c r="L299" s="29"/>
    </row>
    <row r="300" spans="1:12" ht="14.25">
      <c r="A300" s="29"/>
      <c r="B300" s="29"/>
      <c r="C300" s="29"/>
      <c r="D300" s="53"/>
      <c r="E300" s="53"/>
      <c r="F300" s="53"/>
      <c r="G300" s="53"/>
      <c r="H300" s="53"/>
      <c r="I300" s="53"/>
      <c r="J300" s="29"/>
      <c r="K300" s="29"/>
      <c r="L300" s="29"/>
    </row>
    <row r="301" spans="1:12" ht="14.25">
      <c r="A301" s="29"/>
      <c r="B301" s="29"/>
      <c r="C301" s="29"/>
      <c r="D301" s="53"/>
      <c r="E301" s="53"/>
      <c r="F301" s="53"/>
      <c r="G301" s="53"/>
      <c r="H301" s="53"/>
      <c r="I301" s="53"/>
      <c r="J301" s="29"/>
      <c r="K301" s="29"/>
      <c r="L301" s="29"/>
    </row>
    <row r="302" spans="1:12" ht="14.25">
      <c r="A302" s="29"/>
      <c r="B302" s="29"/>
      <c r="C302" s="29"/>
      <c r="D302" s="53"/>
      <c r="E302" s="53"/>
      <c r="F302" s="53"/>
      <c r="G302" s="53"/>
      <c r="H302" s="53"/>
      <c r="I302" s="53"/>
      <c r="J302" s="29"/>
      <c r="K302" s="29"/>
      <c r="L302" s="29"/>
    </row>
  </sheetData>
  <sheetProtection/>
  <mergeCells count="10">
    <mergeCell ref="B7:L7"/>
    <mergeCell ref="A1:L1"/>
    <mergeCell ref="E21:F21"/>
    <mergeCell ref="H21:I21"/>
    <mergeCell ref="B2:L2"/>
    <mergeCell ref="B3:L3"/>
    <mergeCell ref="B4:L4"/>
    <mergeCell ref="B5:L5"/>
    <mergeCell ref="B6:L6"/>
    <mergeCell ref="B10:C10"/>
  </mergeCells>
  <hyperlinks>
    <hyperlink ref="H21:I21" location="Financiación!A1" display="FINANCIACIÓN"/>
    <hyperlink ref="E21:F21" location="Datos!A1" display="INTRODUCIR DATOS"/>
  </hyperlink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N659"/>
  <sheetViews>
    <sheetView zoomScalePageLayoutView="0" workbookViewId="0" topLeftCell="A25">
      <selection activeCell="M16" sqref="M16"/>
    </sheetView>
  </sheetViews>
  <sheetFormatPr defaultColWidth="11.421875" defaultRowHeight="12.75"/>
  <cols>
    <col min="1" max="1" width="5.57421875" style="23" customWidth="1"/>
    <col min="2" max="2" width="9.28125" style="23" customWidth="1"/>
    <col min="3" max="3" width="17.57421875" style="23" customWidth="1"/>
    <col min="4" max="4" width="2.8515625" style="23" customWidth="1"/>
    <col min="5" max="11" width="11.421875" style="28" customWidth="1"/>
    <col min="12" max="12" width="12.28125" style="28" customWidth="1"/>
    <col min="13" max="13" width="11.7109375" style="28" customWidth="1"/>
    <col min="14" max="16384" width="11.421875" style="28" customWidth="1"/>
  </cols>
  <sheetData>
    <row r="1" spans="1:14" ht="21" thickBot="1">
      <c r="A1" s="234" t="s">
        <v>135</v>
      </c>
      <c r="B1" s="235"/>
      <c r="C1" s="235"/>
      <c r="D1" s="235"/>
      <c r="E1" s="235"/>
      <c r="F1" s="235"/>
      <c r="G1" s="235"/>
      <c r="H1" s="235"/>
      <c r="I1" s="235"/>
      <c r="J1" s="235"/>
      <c r="K1" s="235"/>
      <c r="L1" s="235"/>
      <c r="M1" s="236"/>
      <c r="N1" s="57"/>
    </row>
    <row r="2" spans="1:14" ht="12.75">
      <c r="A2" s="84"/>
      <c r="B2" s="85"/>
      <c r="C2" s="85"/>
      <c r="D2" s="85"/>
      <c r="E2" s="86"/>
      <c r="F2" s="86"/>
      <c r="G2" s="86"/>
      <c r="H2" s="86"/>
      <c r="I2" s="86"/>
      <c r="J2" s="86"/>
      <c r="K2" s="85"/>
      <c r="L2" s="85"/>
      <c r="M2" s="87"/>
      <c r="N2" s="58"/>
    </row>
    <row r="3" spans="1:14" ht="12.75">
      <c r="A3" s="88"/>
      <c r="B3" s="237" t="s">
        <v>128</v>
      </c>
      <c r="C3" s="237"/>
      <c r="D3" s="237"/>
      <c r="E3" s="237"/>
      <c r="F3" s="237"/>
      <c r="G3" s="237"/>
      <c r="H3" s="237"/>
      <c r="I3" s="237"/>
      <c r="J3" s="237"/>
      <c r="K3" s="237"/>
      <c r="L3" s="237"/>
      <c r="M3" s="238"/>
      <c r="N3" s="56"/>
    </row>
    <row r="4" spans="1:14" ht="12.75">
      <c r="A4" s="88"/>
      <c r="B4" s="237" t="s">
        <v>130</v>
      </c>
      <c r="C4" s="239"/>
      <c r="D4" s="239"/>
      <c r="E4" s="239"/>
      <c r="F4" s="239"/>
      <c r="G4" s="239"/>
      <c r="H4" s="239"/>
      <c r="I4" s="239"/>
      <c r="J4" s="239"/>
      <c r="K4" s="239"/>
      <c r="L4" s="239"/>
      <c r="M4" s="240"/>
      <c r="N4" s="56"/>
    </row>
    <row r="5" spans="1:14" ht="12.75">
      <c r="A5" s="88"/>
      <c r="B5" s="237" t="s">
        <v>131</v>
      </c>
      <c r="C5" s="239"/>
      <c r="D5" s="239"/>
      <c r="E5" s="239"/>
      <c r="F5" s="239"/>
      <c r="G5" s="239"/>
      <c r="H5" s="239"/>
      <c r="I5" s="239"/>
      <c r="J5" s="239"/>
      <c r="K5" s="239"/>
      <c r="L5" s="239"/>
      <c r="M5" s="240"/>
      <c r="N5" s="56"/>
    </row>
    <row r="6" spans="1:14" ht="12.75">
      <c r="A6" s="88"/>
      <c r="B6" s="237" t="s">
        <v>129</v>
      </c>
      <c r="C6" s="239"/>
      <c r="D6" s="239"/>
      <c r="E6" s="239"/>
      <c r="F6" s="239"/>
      <c r="G6" s="239"/>
      <c r="H6" s="239"/>
      <c r="I6" s="239"/>
      <c r="J6" s="239"/>
      <c r="K6" s="239"/>
      <c r="L6" s="239"/>
      <c r="M6" s="240"/>
      <c r="N6" s="56"/>
    </row>
    <row r="7" spans="1:14" ht="13.5" thickBot="1">
      <c r="A7" s="27"/>
      <c r="B7" s="81"/>
      <c r="C7" s="81"/>
      <c r="D7" s="81"/>
      <c r="E7" s="82"/>
      <c r="F7" s="82"/>
      <c r="G7" s="82"/>
      <c r="H7" s="82"/>
      <c r="I7" s="82"/>
      <c r="J7" s="82"/>
      <c r="K7" s="81"/>
      <c r="L7" s="81"/>
      <c r="M7" s="83"/>
      <c r="N7" s="58"/>
    </row>
    <row r="8" spans="5:11" ht="16.5">
      <c r="E8" s="31"/>
      <c r="F8" s="31"/>
      <c r="G8" s="31"/>
      <c r="H8" s="31"/>
      <c r="I8" s="31"/>
      <c r="J8" s="31"/>
      <c r="K8" s="31"/>
    </row>
    <row r="9" spans="2:11" ht="16.5">
      <c r="B9" s="36" t="s">
        <v>134</v>
      </c>
      <c r="E9" s="31"/>
      <c r="F9" s="31"/>
      <c r="G9" s="31"/>
      <c r="H9" s="31"/>
      <c r="I9" s="31"/>
      <c r="J9" s="31"/>
      <c r="K9" s="31"/>
    </row>
    <row r="10" spans="1:11" ht="4.5" customHeight="1">
      <c r="A10" s="29"/>
      <c r="B10" s="30"/>
      <c r="C10" s="31"/>
      <c r="D10" s="31"/>
      <c r="E10" s="31"/>
      <c r="F10" s="31"/>
      <c r="G10" s="31"/>
      <c r="H10" s="31"/>
      <c r="I10" s="31"/>
      <c r="J10" s="31"/>
      <c r="K10" s="31"/>
    </row>
    <row r="11" spans="1:11" ht="16.5">
      <c r="A11" s="29"/>
      <c r="B11" s="233" t="s">
        <v>132</v>
      </c>
      <c r="C11" s="233"/>
      <c r="D11" s="94"/>
      <c r="E11" s="31"/>
      <c r="F11" s="31"/>
      <c r="G11" s="31"/>
      <c r="H11" s="31"/>
      <c r="I11" s="31"/>
      <c r="J11" s="31"/>
      <c r="K11" s="31"/>
    </row>
    <row r="12" spans="1:11" ht="16.5">
      <c r="A12" s="29"/>
      <c r="B12" s="90"/>
      <c r="C12" s="90"/>
      <c r="D12" s="90"/>
      <c r="E12" s="89" t="s">
        <v>0</v>
      </c>
      <c r="F12" s="34" t="s">
        <v>1</v>
      </c>
      <c r="G12" s="34" t="s">
        <v>2</v>
      </c>
      <c r="H12" s="34" t="s">
        <v>3</v>
      </c>
      <c r="I12" s="34" t="s">
        <v>4</v>
      </c>
      <c r="J12" s="34" t="s">
        <v>5</v>
      </c>
      <c r="K12" s="31"/>
    </row>
    <row r="13" spans="1:11" ht="16.5">
      <c r="A13" s="29"/>
      <c r="B13" s="233" t="s">
        <v>133</v>
      </c>
      <c r="C13" s="233"/>
      <c r="D13" s="94"/>
      <c r="E13" s="59">
        <v>0</v>
      </c>
      <c r="F13" s="60">
        <v>0</v>
      </c>
      <c r="G13" s="60">
        <v>0</v>
      </c>
      <c r="H13" s="60">
        <v>0</v>
      </c>
      <c r="I13" s="60">
        <v>0</v>
      </c>
      <c r="J13" s="61">
        <v>0</v>
      </c>
      <c r="K13" s="31"/>
    </row>
    <row r="14" spans="1:11" ht="16.5">
      <c r="A14" s="29"/>
      <c r="B14" s="36"/>
      <c r="C14" s="31"/>
      <c r="D14" s="31"/>
      <c r="E14" s="42"/>
      <c r="F14" s="42"/>
      <c r="G14" s="42"/>
      <c r="H14" s="42"/>
      <c r="I14" s="42"/>
      <c r="J14" s="42"/>
      <c r="K14" s="31"/>
    </row>
    <row r="15" spans="1:11" ht="16.5">
      <c r="A15" s="29"/>
      <c r="B15" s="36"/>
      <c r="C15" s="31"/>
      <c r="D15" s="31"/>
      <c r="E15" s="42"/>
      <c r="F15" s="42"/>
      <c r="G15" s="42"/>
      <c r="H15" s="42"/>
      <c r="I15" s="42"/>
      <c r="J15" s="42"/>
      <c r="K15" s="31"/>
    </row>
    <row r="16" spans="1:11" ht="16.5">
      <c r="A16" s="29"/>
      <c r="B16" s="91" t="s">
        <v>134</v>
      </c>
      <c r="C16" s="31"/>
      <c r="D16" s="31"/>
      <c r="E16" s="42"/>
      <c r="F16" s="42"/>
      <c r="G16" s="42"/>
      <c r="H16" s="42"/>
      <c r="I16" s="42"/>
      <c r="J16" s="42"/>
      <c r="K16" s="31"/>
    </row>
    <row r="17" spans="1:11" ht="7.5" customHeight="1">
      <c r="A17" s="29"/>
      <c r="B17" s="36"/>
      <c r="C17" s="31"/>
      <c r="D17" s="31"/>
      <c r="E17" s="42"/>
      <c r="F17" s="42"/>
      <c r="G17" s="42"/>
      <c r="H17" s="42"/>
      <c r="I17" s="42"/>
      <c r="J17" s="42"/>
      <c r="K17" s="31"/>
    </row>
    <row r="18" spans="1:11" ht="16.5">
      <c r="A18" s="29"/>
      <c r="B18" s="233" t="s">
        <v>32</v>
      </c>
      <c r="C18" s="233"/>
      <c r="D18" s="94"/>
      <c r="E18" s="31"/>
      <c r="F18" s="31"/>
      <c r="G18" s="31"/>
      <c r="H18" s="31"/>
      <c r="I18" s="31"/>
      <c r="J18" s="31"/>
      <c r="K18" s="31"/>
    </row>
    <row r="19" spans="1:11" ht="16.5">
      <c r="A19" s="29"/>
      <c r="B19" s="90"/>
      <c r="C19" s="90"/>
      <c r="D19" s="90"/>
      <c r="E19" s="89" t="s">
        <v>0</v>
      </c>
      <c r="F19" s="34" t="s">
        <v>1</v>
      </c>
      <c r="G19" s="34" t="s">
        <v>2</v>
      </c>
      <c r="H19" s="34" t="s">
        <v>3</v>
      </c>
      <c r="I19" s="34" t="s">
        <v>4</v>
      </c>
      <c r="J19" s="34" t="s">
        <v>5</v>
      </c>
      <c r="K19" s="31"/>
    </row>
    <row r="20" spans="1:11" ht="16.5">
      <c r="A20" s="29"/>
      <c r="B20" s="233" t="s">
        <v>57</v>
      </c>
      <c r="C20" s="233"/>
      <c r="D20" s="94"/>
      <c r="E20" s="59">
        <v>0</v>
      </c>
      <c r="F20" s="60">
        <v>0</v>
      </c>
      <c r="G20" s="60">
        <v>0</v>
      </c>
      <c r="H20" s="60">
        <v>0</v>
      </c>
      <c r="I20" s="60">
        <v>0</v>
      </c>
      <c r="J20" s="61">
        <v>0</v>
      </c>
      <c r="K20" s="31"/>
    </row>
    <row r="21" spans="1:11" ht="16.5">
      <c r="A21" s="29"/>
      <c r="B21" s="90"/>
      <c r="C21" s="90"/>
      <c r="D21" s="90"/>
      <c r="E21" s="55"/>
      <c r="F21" s="55" t="s">
        <v>64</v>
      </c>
      <c r="G21" s="55"/>
      <c r="H21" s="55"/>
      <c r="I21" s="55"/>
      <c r="J21" s="55"/>
      <c r="K21" s="31"/>
    </row>
    <row r="22" spans="1:11" ht="16.5">
      <c r="A22" s="29"/>
      <c r="B22" s="233" t="s">
        <v>53</v>
      </c>
      <c r="C22" s="233"/>
      <c r="D22" s="94"/>
      <c r="E22" s="55"/>
      <c r="F22" s="55"/>
      <c r="G22" s="55"/>
      <c r="H22" s="55"/>
      <c r="I22" s="55"/>
      <c r="J22" s="55"/>
      <c r="K22" s="31"/>
    </row>
    <row r="23" spans="1:11" ht="16.5">
      <c r="A23" s="29"/>
      <c r="B23" s="233" t="s">
        <v>54</v>
      </c>
      <c r="C23" s="233"/>
      <c r="D23" s="94"/>
      <c r="E23" s="62">
        <v>0.06</v>
      </c>
      <c r="F23" s="31"/>
      <c r="G23" s="31"/>
      <c r="H23" s="31"/>
      <c r="I23" s="31"/>
      <c r="J23" s="31"/>
      <c r="K23" s="31"/>
    </row>
    <row r="24" spans="1:11" ht="16.5">
      <c r="A24" s="29"/>
      <c r="B24" s="233" t="s">
        <v>55</v>
      </c>
      <c r="C24" s="233"/>
      <c r="D24" s="94"/>
      <c r="E24" s="63">
        <v>20</v>
      </c>
      <c r="F24" s="31"/>
      <c r="G24" s="31"/>
      <c r="H24" s="31"/>
      <c r="I24" s="31"/>
      <c r="J24" s="31"/>
      <c r="K24" s="31"/>
    </row>
    <row r="25" spans="1:11" ht="16.5">
      <c r="A25" s="29"/>
      <c r="B25" s="31"/>
      <c r="C25" s="31"/>
      <c r="D25" s="31"/>
      <c r="E25" s="31"/>
      <c r="F25" s="31"/>
      <c r="G25" s="31"/>
      <c r="H25" s="31"/>
      <c r="I25" s="31"/>
      <c r="J25" s="31"/>
      <c r="K25" s="31"/>
    </row>
    <row r="26" spans="1:11" ht="8.25" customHeight="1">
      <c r="A26" s="29"/>
      <c r="B26" s="31"/>
      <c r="C26" s="31"/>
      <c r="D26" s="31"/>
      <c r="E26" s="31"/>
      <c r="F26" s="31"/>
      <c r="G26" s="31"/>
      <c r="H26" s="31"/>
      <c r="I26" s="31"/>
      <c r="J26" s="31"/>
      <c r="K26" s="31"/>
    </row>
    <row r="27" spans="1:11" ht="16.5">
      <c r="A27" s="29"/>
      <c r="B27" s="31"/>
      <c r="C27" s="233"/>
      <c r="D27" s="233"/>
      <c r="E27" s="233"/>
      <c r="F27" s="227" t="s">
        <v>141</v>
      </c>
      <c r="G27" s="227"/>
      <c r="H27" s="32"/>
      <c r="I27" s="227" t="s">
        <v>117</v>
      </c>
      <c r="J27" s="227"/>
      <c r="K27" s="31"/>
    </row>
    <row r="28" spans="1:11" ht="8.25" customHeight="1">
      <c r="A28" s="29"/>
      <c r="B28" s="31"/>
      <c r="C28" s="31"/>
      <c r="D28" s="31"/>
      <c r="E28" s="31"/>
      <c r="F28" s="32"/>
      <c r="G28" s="32"/>
      <c r="H28" s="32"/>
      <c r="I28" s="32"/>
      <c r="J28" s="32"/>
      <c r="K28" s="31"/>
    </row>
    <row r="29" spans="1:11" ht="16.5">
      <c r="A29" s="29"/>
      <c r="B29" s="31"/>
      <c r="C29" s="31"/>
      <c r="D29" s="31"/>
      <c r="E29" s="31"/>
      <c r="F29" s="32"/>
      <c r="G29" s="32"/>
      <c r="H29" s="32"/>
      <c r="I29" s="32"/>
      <c r="J29" s="32"/>
      <c r="K29" s="31"/>
    </row>
    <row r="30" spans="1:11" ht="16.5">
      <c r="A30" s="29"/>
      <c r="B30" s="36" t="s">
        <v>65</v>
      </c>
      <c r="C30" s="31"/>
      <c r="D30" s="31"/>
      <c r="E30" s="32"/>
      <c r="F30" s="32"/>
      <c r="G30" s="32"/>
      <c r="H30" s="32"/>
      <c r="I30" s="32"/>
      <c r="J30" s="32"/>
      <c r="K30" s="31"/>
    </row>
    <row r="31" spans="1:11" ht="16.5">
      <c r="A31" s="29"/>
      <c r="B31" s="31"/>
      <c r="C31" s="31"/>
      <c r="D31" s="31"/>
      <c r="E31" s="48" t="s">
        <v>0</v>
      </c>
      <c r="F31" s="48" t="s">
        <v>1</v>
      </c>
      <c r="G31" s="48" t="s">
        <v>2</v>
      </c>
      <c r="H31" s="48" t="s">
        <v>3</v>
      </c>
      <c r="I31" s="48" t="s">
        <v>4</v>
      </c>
      <c r="J31" s="48" t="s">
        <v>5</v>
      </c>
      <c r="K31" s="31"/>
    </row>
    <row r="32" spans="1:11" ht="16.5">
      <c r="A32" s="29"/>
      <c r="B32" s="31" t="s">
        <v>60</v>
      </c>
      <c r="C32" s="31"/>
      <c r="D32" s="31"/>
      <c r="E32" s="37">
        <f>E20</f>
        <v>0</v>
      </c>
      <c r="F32" s="38">
        <f>E32-PPMT($E$23,1,$E$24,-$E$20)</f>
        <v>0</v>
      </c>
      <c r="G32" s="38">
        <f>F32-PPMT($E$23,2,$E$24,-$E$20)</f>
        <v>0</v>
      </c>
      <c r="H32" s="38">
        <f>G32-PPMT($E$23,3,$E$24,-$E$20)</f>
        <v>0</v>
      </c>
      <c r="I32" s="38">
        <f>H32-PPMT($E$23,4,$E$24,-$E$20)</f>
        <v>0</v>
      </c>
      <c r="J32" s="39">
        <f>I32-PPMT($E$23,5,$E$24,-$E$20)</f>
        <v>0</v>
      </c>
      <c r="K32" s="31"/>
    </row>
    <row r="33" spans="1:11" ht="16.5">
      <c r="A33" s="29"/>
      <c r="B33" s="31" t="s">
        <v>58</v>
      </c>
      <c r="C33" s="31"/>
      <c r="D33" s="31"/>
      <c r="E33" s="76"/>
      <c r="F33" s="42">
        <f>F20</f>
        <v>0</v>
      </c>
      <c r="G33" s="42">
        <f>F33-PPMT($E$23,1,$E$24,-$F$20)</f>
        <v>0</v>
      </c>
      <c r="H33" s="42">
        <f>G33-PPMT($E$23,2,$E$24,-$F$20)</f>
        <v>0</v>
      </c>
      <c r="I33" s="42">
        <f>H33-PPMT($E$23,3,$E$24,-$F$20)</f>
        <v>0</v>
      </c>
      <c r="J33" s="43">
        <f>I33-PPMT($E$23,4,$E$24,-$F$20)</f>
        <v>0</v>
      </c>
      <c r="K33" s="31"/>
    </row>
    <row r="34" spans="1:11" ht="16.5">
      <c r="A34" s="29"/>
      <c r="B34" s="31" t="s">
        <v>59</v>
      </c>
      <c r="C34" s="31"/>
      <c r="D34" s="31"/>
      <c r="E34" s="77"/>
      <c r="F34" s="77"/>
      <c r="G34" s="42">
        <f>G20</f>
        <v>0</v>
      </c>
      <c r="H34" s="42">
        <f>G34-PPMT($E$23,1,$E$24,-$G$20)</f>
        <v>0</v>
      </c>
      <c r="I34" s="42">
        <f>H34-PPMT($E$23,2,$E$24,-$G$20)</f>
        <v>0</v>
      </c>
      <c r="J34" s="43">
        <f>I34-PPMT($E$23,3,$E$24,-$G$20)</f>
        <v>0</v>
      </c>
      <c r="K34" s="31"/>
    </row>
    <row r="35" spans="1:11" ht="16.5">
      <c r="A35" s="29"/>
      <c r="B35" s="31" t="s">
        <v>61</v>
      </c>
      <c r="C35" s="31"/>
      <c r="D35" s="31"/>
      <c r="E35" s="76"/>
      <c r="F35" s="77"/>
      <c r="G35" s="77"/>
      <c r="H35" s="42">
        <f>H20</f>
        <v>0</v>
      </c>
      <c r="I35" s="42">
        <f>H35-PPMT($E$23,1,$E$24,-$H$20)</f>
        <v>0</v>
      </c>
      <c r="J35" s="43">
        <f>I35-PPMT($E$23,2,$E$24,-$H$20)</f>
        <v>0</v>
      </c>
      <c r="K35" s="31"/>
    </row>
    <row r="36" spans="1:11" ht="16.5">
      <c r="A36" s="29"/>
      <c r="B36" s="31" t="s">
        <v>62</v>
      </c>
      <c r="C36" s="31"/>
      <c r="D36" s="31"/>
      <c r="E36" s="76"/>
      <c r="F36" s="77"/>
      <c r="G36" s="77"/>
      <c r="H36" s="77"/>
      <c r="I36" s="42">
        <f>I20</f>
        <v>0</v>
      </c>
      <c r="J36" s="43">
        <f>I36-PPMT($E$23,1,$E$24,-$I$20)</f>
        <v>0</v>
      </c>
      <c r="K36" s="31"/>
    </row>
    <row r="37" spans="1:11" ht="16.5">
      <c r="A37" s="29"/>
      <c r="B37" s="31" t="s">
        <v>63</v>
      </c>
      <c r="C37" s="31"/>
      <c r="D37" s="31"/>
      <c r="E37" s="78"/>
      <c r="F37" s="79"/>
      <c r="G37" s="79"/>
      <c r="H37" s="79"/>
      <c r="I37" s="45"/>
      <c r="J37" s="46">
        <f>J20</f>
        <v>0</v>
      </c>
      <c r="K37" s="31"/>
    </row>
    <row r="38" spans="1:11" ht="16.5">
      <c r="A38" s="29"/>
      <c r="B38" s="31" t="s">
        <v>56</v>
      </c>
      <c r="C38" s="31"/>
      <c r="D38" s="31"/>
      <c r="E38" s="50">
        <f aca="true" t="shared" si="0" ref="E38:J38">SUM(E32:E37)</f>
        <v>0</v>
      </c>
      <c r="F38" s="51">
        <f t="shared" si="0"/>
        <v>0</v>
      </c>
      <c r="G38" s="51">
        <f t="shared" si="0"/>
        <v>0</v>
      </c>
      <c r="H38" s="51">
        <f t="shared" si="0"/>
        <v>0</v>
      </c>
      <c r="I38" s="51">
        <f t="shared" si="0"/>
        <v>0</v>
      </c>
      <c r="J38" s="52">
        <f t="shared" si="0"/>
        <v>0</v>
      </c>
      <c r="K38" s="31"/>
    </row>
    <row r="39" spans="1:11" ht="16.5">
      <c r="A39" s="29"/>
      <c r="B39" s="31"/>
      <c r="C39" s="31"/>
      <c r="D39" s="31"/>
      <c r="E39" s="42"/>
      <c r="F39" s="42"/>
      <c r="G39" s="42"/>
      <c r="H39" s="42"/>
      <c r="I39" s="42"/>
      <c r="J39" s="42"/>
      <c r="K39" s="31"/>
    </row>
    <row r="40" spans="1:11" ht="16.5">
      <c r="A40" s="29"/>
      <c r="B40" s="36" t="s">
        <v>22</v>
      </c>
      <c r="C40" s="31"/>
      <c r="D40" s="31"/>
      <c r="E40" s="32"/>
      <c r="F40" s="32"/>
      <c r="G40" s="32"/>
      <c r="H40" s="32"/>
      <c r="I40" s="32"/>
      <c r="J40" s="32"/>
      <c r="K40" s="31"/>
    </row>
    <row r="41" spans="1:11" ht="16.5">
      <c r="A41" s="29"/>
      <c r="B41" s="31"/>
      <c r="C41" s="31"/>
      <c r="D41" s="31"/>
      <c r="E41" s="48" t="s">
        <v>0</v>
      </c>
      <c r="F41" s="48" t="s">
        <v>1</v>
      </c>
      <c r="G41" s="48" t="s">
        <v>2</v>
      </c>
      <c r="H41" s="48" t="s">
        <v>3</v>
      </c>
      <c r="I41" s="48" t="s">
        <v>4</v>
      </c>
      <c r="J41" s="48" t="s">
        <v>5</v>
      </c>
      <c r="K41" s="31"/>
    </row>
    <row r="42" spans="1:11" ht="16.5">
      <c r="A42" s="29"/>
      <c r="B42" s="31" t="s">
        <v>60</v>
      </c>
      <c r="C42" s="31"/>
      <c r="D42" s="31"/>
      <c r="E42" s="80"/>
      <c r="F42" s="38">
        <f>IPMT($E$23,1,$E$24,-$E$20)</f>
        <v>0</v>
      </c>
      <c r="G42" s="38">
        <f>IPMT($E$23,2,$E$24,-$E$20)</f>
        <v>0</v>
      </c>
      <c r="H42" s="38">
        <f>IPMT($E$23,3,$E$24,-$E$20)</f>
        <v>0</v>
      </c>
      <c r="I42" s="38">
        <f>IPMT($E$23,4,$E$24,-$E$20)</f>
        <v>0</v>
      </c>
      <c r="J42" s="39">
        <f>IPMT($E$23,5,$E$24,-$E$20)</f>
        <v>0</v>
      </c>
      <c r="K42" s="31"/>
    </row>
    <row r="43" spans="1:11" ht="16.5">
      <c r="A43" s="29"/>
      <c r="B43" s="31" t="s">
        <v>58</v>
      </c>
      <c r="C43" s="31"/>
      <c r="D43" s="31"/>
      <c r="E43" s="76"/>
      <c r="F43" s="77"/>
      <c r="G43" s="42">
        <f>IPMT($E$23,1,$E$24,-$F$20)</f>
        <v>0</v>
      </c>
      <c r="H43" s="42">
        <f>IPMT($E$23,2,$E$24,-$F$20)</f>
        <v>0</v>
      </c>
      <c r="I43" s="42">
        <f>IPMT($E$23,3,$E$24,-$F$20)</f>
        <v>0</v>
      </c>
      <c r="J43" s="43">
        <f>IPMT($E$23,4,$E$24,-$F$20)</f>
        <v>0</v>
      </c>
      <c r="K43" s="31"/>
    </row>
    <row r="44" spans="1:11" ht="16.5">
      <c r="A44" s="29"/>
      <c r="B44" s="31" t="s">
        <v>59</v>
      </c>
      <c r="C44" s="31"/>
      <c r="D44" s="31"/>
      <c r="E44" s="76"/>
      <c r="F44" s="77"/>
      <c r="G44" s="77"/>
      <c r="H44" s="42">
        <f>IPMT($E$23,1,$E$24,-$G$20)</f>
        <v>0</v>
      </c>
      <c r="I44" s="42">
        <f>IPMT($E$23,2,$E$24,-$G$20)</f>
        <v>0</v>
      </c>
      <c r="J44" s="43">
        <f>IPMT($E$23,3,$E$24,-$G$20)</f>
        <v>0</v>
      </c>
      <c r="K44" s="31"/>
    </row>
    <row r="45" spans="1:11" ht="16.5">
      <c r="A45" s="29"/>
      <c r="B45" s="31" t="s">
        <v>61</v>
      </c>
      <c r="C45" s="31"/>
      <c r="D45" s="31"/>
      <c r="E45" s="76"/>
      <c r="F45" s="77"/>
      <c r="G45" s="77"/>
      <c r="H45" s="77"/>
      <c r="I45" s="42">
        <f>IPMT($E$23,1,$E$24,-$H$20)</f>
        <v>0</v>
      </c>
      <c r="J45" s="43">
        <f>IPMT($E$23,2,$E$24,-$G$20)</f>
        <v>0</v>
      </c>
      <c r="K45" s="31"/>
    </row>
    <row r="46" spans="1:11" ht="16.5">
      <c r="A46" s="29"/>
      <c r="B46" s="31" t="s">
        <v>62</v>
      </c>
      <c r="C46" s="31"/>
      <c r="D46" s="31"/>
      <c r="E46" s="76"/>
      <c r="F46" s="77"/>
      <c r="G46" s="77"/>
      <c r="H46" s="77"/>
      <c r="I46" s="77"/>
      <c r="J46" s="43">
        <f>IPMT($E$23,1,$E$24,-$I$20)</f>
        <v>0</v>
      </c>
      <c r="K46" s="31"/>
    </row>
    <row r="47" spans="1:11" ht="16.5">
      <c r="A47" s="29"/>
      <c r="B47" s="31" t="s">
        <v>56</v>
      </c>
      <c r="C47" s="31"/>
      <c r="D47" s="31"/>
      <c r="E47" s="50">
        <f aca="true" t="shared" si="1" ref="E47:J47">SUM(E42:E46)</f>
        <v>0</v>
      </c>
      <c r="F47" s="51">
        <f t="shared" si="1"/>
        <v>0</v>
      </c>
      <c r="G47" s="51">
        <f t="shared" si="1"/>
        <v>0</v>
      </c>
      <c r="H47" s="51">
        <f t="shared" si="1"/>
        <v>0</v>
      </c>
      <c r="I47" s="51">
        <f t="shared" si="1"/>
        <v>0</v>
      </c>
      <c r="J47" s="52">
        <f t="shared" si="1"/>
        <v>0</v>
      </c>
      <c r="K47" s="31"/>
    </row>
    <row r="48" spans="1:11" ht="16.5">
      <c r="A48" s="29"/>
      <c r="B48" s="31"/>
      <c r="C48" s="31"/>
      <c r="D48" s="31"/>
      <c r="E48" s="31"/>
      <c r="F48" s="31"/>
      <c r="G48" s="31"/>
      <c r="H48" s="31"/>
      <c r="I48" s="31"/>
      <c r="J48" s="31"/>
      <c r="K48" s="31"/>
    </row>
    <row r="49" spans="1:11" ht="16.5">
      <c r="A49" s="29"/>
      <c r="B49" s="36" t="s">
        <v>95</v>
      </c>
      <c r="C49" s="31"/>
      <c r="D49" s="31"/>
      <c r="E49" s="32"/>
      <c r="F49" s="32"/>
      <c r="G49" s="32"/>
      <c r="H49" s="32"/>
      <c r="I49" s="32"/>
      <c r="J49" s="32"/>
      <c r="K49" s="31"/>
    </row>
    <row r="50" spans="1:11" ht="16.5">
      <c r="A50" s="29"/>
      <c r="B50" s="31"/>
      <c r="C50" s="31"/>
      <c r="D50" s="31"/>
      <c r="E50" s="48" t="s">
        <v>0</v>
      </c>
      <c r="F50" s="48" t="s">
        <v>1</v>
      </c>
      <c r="G50" s="48" t="s">
        <v>2</v>
      </c>
      <c r="H50" s="48" t="s">
        <v>3</v>
      </c>
      <c r="I50" s="48" t="s">
        <v>4</v>
      </c>
      <c r="J50" s="48" t="s">
        <v>5</v>
      </c>
      <c r="K50" s="31"/>
    </row>
    <row r="51" spans="1:11" ht="16.5">
      <c r="A51" s="29"/>
      <c r="B51" s="31" t="s">
        <v>60</v>
      </c>
      <c r="C51" s="31"/>
      <c r="D51" s="31"/>
      <c r="E51" s="80"/>
      <c r="F51" s="38">
        <f>PPMT($E$23,1,$E$24,-$E$20)</f>
        <v>0</v>
      </c>
      <c r="G51" s="38">
        <f>PPMT($E$23,2,$E$24,-$E$20)</f>
        <v>0</v>
      </c>
      <c r="H51" s="38">
        <f>PPMT($E$23,3,$E$24,-$E$20)</f>
        <v>0</v>
      </c>
      <c r="I51" s="38">
        <f>PPMT($E$23,4,$E$24,-$E$20)</f>
        <v>0</v>
      </c>
      <c r="J51" s="39">
        <f>PPMT($E$23,5,$E$24,-$E$20)</f>
        <v>0</v>
      </c>
      <c r="K51" s="31"/>
    </row>
    <row r="52" spans="1:11" ht="16.5">
      <c r="A52" s="29"/>
      <c r="B52" s="31" t="s">
        <v>58</v>
      </c>
      <c r="C52" s="31"/>
      <c r="D52" s="31"/>
      <c r="E52" s="76"/>
      <c r="F52" s="77"/>
      <c r="G52" s="42">
        <f>PPMT($E$23,1,$E$24,-$F$20)</f>
        <v>0</v>
      </c>
      <c r="H52" s="42">
        <f>PPMT($E$23,2,$E$24,-$F$20)</f>
        <v>0</v>
      </c>
      <c r="I52" s="42">
        <f>PPMT($E$23,3,$E$24,-$F$20)</f>
        <v>0</v>
      </c>
      <c r="J52" s="43">
        <f>PPMT($E$23,4,$E$24,-$F$20)</f>
        <v>0</v>
      </c>
      <c r="K52" s="31"/>
    </row>
    <row r="53" spans="1:11" ht="16.5">
      <c r="A53" s="29"/>
      <c r="B53" s="31" t="s">
        <v>59</v>
      </c>
      <c r="C53" s="31"/>
      <c r="D53" s="31"/>
      <c r="E53" s="76"/>
      <c r="F53" s="77"/>
      <c r="G53" s="77"/>
      <c r="H53" s="42">
        <f>PPMT($E$23,1,$E$24,-$G$20)</f>
        <v>0</v>
      </c>
      <c r="I53" s="42">
        <f>PPMT($E$23,2,$E$24,-$G$20)</f>
        <v>0</v>
      </c>
      <c r="J53" s="43">
        <f>PPMT($E$23,3,$E$24,-$G$20)</f>
        <v>0</v>
      </c>
      <c r="K53" s="31"/>
    </row>
    <row r="54" spans="1:11" ht="16.5">
      <c r="A54" s="29"/>
      <c r="B54" s="31" t="s">
        <v>61</v>
      </c>
      <c r="C54" s="31"/>
      <c r="D54" s="31"/>
      <c r="E54" s="76"/>
      <c r="F54" s="77"/>
      <c r="G54" s="77"/>
      <c r="H54" s="77"/>
      <c r="I54" s="42">
        <f>PPMT($E$23,1,$E$24,-$H$20)</f>
        <v>0</v>
      </c>
      <c r="J54" s="43">
        <f>PPMT($E$23,2,$E$24,-$H$20)</f>
        <v>0</v>
      </c>
      <c r="K54" s="31"/>
    </row>
    <row r="55" spans="1:11" ht="16.5">
      <c r="A55" s="29"/>
      <c r="B55" s="31" t="s">
        <v>62</v>
      </c>
      <c r="C55" s="31"/>
      <c r="D55" s="31"/>
      <c r="E55" s="76"/>
      <c r="F55" s="77"/>
      <c r="G55" s="77"/>
      <c r="H55" s="77"/>
      <c r="I55" s="77"/>
      <c r="J55" s="43">
        <f>PPMT($E$23,1,$E$24,-$I$20)</f>
        <v>0</v>
      </c>
      <c r="K55" s="31"/>
    </row>
    <row r="56" spans="1:11" ht="16.5">
      <c r="A56" s="29"/>
      <c r="B56" s="31" t="s">
        <v>56</v>
      </c>
      <c r="C56" s="31"/>
      <c r="D56" s="31"/>
      <c r="E56" s="50">
        <f aca="true" t="shared" si="2" ref="E56:J56">SUM(E51:E55)</f>
        <v>0</v>
      </c>
      <c r="F56" s="51">
        <f t="shared" si="2"/>
        <v>0</v>
      </c>
      <c r="G56" s="51">
        <f t="shared" si="2"/>
        <v>0</v>
      </c>
      <c r="H56" s="51">
        <f t="shared" si="2"/>
        <v>0</v>
      </c>
      <c r="I56" s="51">
        <f t="shared" si="2"/>
        <v>0</v>
      </c>
      <c r="J56" s="52">
        <f t="shared" si="2"/>
        <v>0</v>
      </c>
      <c r="K56" s="31"/>
    </row>
    <row r="57" spans="1:11" ht="16.5">
      <c r="A57" s="29"/>
      <c r="B57" s="31"/>
      <c r="C57" s="31"/>
      <c r="D57" s="31"/>
      <c r="E57" s="31"/>
      <c r="F57" s="31"/>
      <c r="G57" s="31"/>
      <c r="H57" s="31"/>
      <c r="I57" s="31"/>
      <c r="J57" s="31"/>
      <c r="K57" s="31"/>
    </row>
    <row r="58" spans="1:11" ht="16.5">
      <c r="A58" s="29"/>
      <c r="B58" s="31"/>
      <c r="C58" s="31"/>
      <c r="D58" s="31"/>
      <c r="E58" s="31"/>
      <c r="F58" s="31"/>
      <c r="G58" s="31"/>
      <c r="H58" s="31"/>
      <c r="I58" s="31"/>
      <c r="J58" s="31"/>
      <c r="K58" s="31"/>
    </row>
    <row r="59" spans="1:11" ht="16.5">
      <c r="A59" s="29"/>
      <c r="B59" s="31"/>
      <c r="C59" s="31"/>
      <c r="D59" s="31"/>
      <c r="E59" s="31"/>
      <c r="F59" s="31"/>
      <c r="G59" s="31"/>
      <c r="H59" s="31"/>
      <c r="I59" s="31"/>
      <c r="J59" s="31"/>
      <c r="K59" s="31"/>
    </row>
    <row r="60" spans="1:11" ht="16.5">
      <c r="A60" s="29"/>
      <c r="B60" s="31"/>
      <c r="C60" s="31"/>
      <c r="D60" s="31"/>
      <c r="E60" s="31"/>
      <c r="F60" s="31"/>
      <c r="G60" s="31"/>
      <c r="H60" s="31"/>
      <c r="I60" s="31"/>
      <c r="J60" s="31"/>
      <c r="K60" s="31"/>
    </row>
    <row r="61" spans="1:11" ht="16.5">
      <c r="A61" s="29"/>
      <c r="B61" s="31"/>
      <c r="C61" s="31"/>
      <c r="D61" s="31"/>
      <c r="E61" s="31"/>
      <c r="F61" s="31"/>
      <c r="G61" s="31"/>
      <c r="H61" s="31"/>
      <c r="I61" s="31"/>
      <c r="J61" s="31"/>
      <c r="K61" s="31"/>
    </row>
    <row r="62" spans="1:11" ht="16.5">
      <c r="A62" s="29"/>
      <c r="B62" s="31"/>
      <c r="C62" s="31"/>
      <c r="D62" s="31"/>
      <c r="E62" s="31"/>
      <c r="F62" s="31"/>
      <c r="G62" s="31"/>
      <c r="H62" s="31"/>
      <c r="I62" s="31"/>
      <c r="J62" s="31"/>
      <c r="K62" s="31"/>
    </row>
    <row r="63" spans="1:11" ht="16.5">
      <c r="A63" s="29"/>
      <c r="B63" s="31"/>
      <c r="C63" s="31"/>
      <c r="D63" s="31"/>
      <c r="E63" s="31"/>
      <c r="F63" s="31"/>
      <c r="G63" s="31"/>
      <c r="H63" s="31"/>
      <c r="I63" s="31"/>
      <c r="J63" s="31"/>
      <c r="K63" s="31"/>
    </row>
    <row r="64" spans="1:11" ht="16.5">
      <c r="A64" s="29"/>
      <c r="B64" s="31"/>
      <c r="C64" s="31"/>
      <c r="D64" s="31"/>
      <c r="E64" s="31"/>
      <c r="F64" s="31"/>
      <c r="G64" s="31"/>
      <c r="H64" s="31"/>
      <c r="I64" s="31"/>
      <c r="J64" s="31"/>
      <c r="K64" s="31"/>
    </row>
    <row r="65" spans="1:11" ht="16.5">
      <c r="A65" s="29"/>
      <c r="B65" s="31"/>
      <c r="C65" s="31"/>
      <c r="D65" s="31"/>
      <c r="E65" s="31"/>
      <c r="F65" s="31"/>
      <c r="G65" s="31"/>
      <c r="H65" s="31"/>
      <c r="I65" s="31"/>
      <c r="J65" s="31"/>
      <c r="K65" s="31"/>
    </row>
    <row r="66" spans="1:11" ht="16.5">
      <c r="A66" s="29"/>
      <c r="B66" s="31"/>
      <c r="C66" s="31"/>
      <c r="D66" s="31"/>
      <c r="E66" s="31"/>
      <c r="F66" s="31"/>
      <c r="G66" s="31"/>
      <c r="H66" s="31"/>
      <c r="I66" s="31"/>
      <c r="J66" s="31"/>
      <c r="K66" s="31"/>
    </row>
    <row r="67" spans="1:11" ht="16.5">
      <c r="A67" s="29"/>
      <c r="B67" s="31"/>
      <c r="C67" s="31"/>
      <c r="D67" s="31"/>
      <c r="E67" s="31"/>
      <c r="F67" s="31"/>
      <c r="G67" s="31"/>
      <c r="H67" s="31"/>
      <c r="I67" s="31"/>
      <c r="J67" s="31"/>
      <c r="K67" s="31"/>
    </row>
    <row r="68" spans="1:11" ht="16.5">
      <c r="A68" s="29"/>
      <c r="B68" s="31"/>
      <c r="C68" s="31"/>
      <c r="D68" s="31"/>
      <c r="E68" s="31"/>
      <c r="F68" s="31"/>
      <c r="G68" s="31"/>
      <c r="H68" s="31"/>
      <c r="I68" s="31"/>
      <c r="J68" s="31"/>
      <c r="K68" s="31"/>
    </row>
    <row r="69" spans="1:11" ht="16.5">
      <c r="A69" s="29"/>
      <c r="B69" s="31"/>
      <c r="C69" s="31"/>
      <c r="D69" s="31"/>
      <c r="E69" s="31"/>
      <c r="F69" s="31"/>
      <c r="G69" s="31"/>
      <c r="H69" s="31"/>
      <c r="I69" s="31"/>
      <c r="J69" s="31"/>
      <c r="K69" s="31"/>
    </row>
    <row r="70" spans="1:11" ht="16.5">
      <c r="A70" s="29"/>
      <c r="B70" s="31"/>
      <c r="C70" s="31"/>
      <c r="D70" s="31"/>
      <c r="E70" s="31"/>
      <c r="F70" s="31"/>
      <c r="G70" s="31"/>
      <c r="H70" s="31"/>
      <c r="I70" s="31"/>
      <c r="J70" s="31"/>
      <c r="K70" s="31"/>
    </row>
    <row r="71" spans="1:11" ht="16.5">
      <c r="A71" s="29"/>
      <c r="B71" s="31"/>
      <c r="C71" s="31"/>
      <c r="D71" s="31"/>
      <c r="E71" s="31"/>
      <c r="F71" s="31"/>
      <c r="G71" s="31"/>
      <c r="H71" s="31"/>
      <c r="I71" s="31"/>
      <c r="J71" s="31"/>
      <c r="K71" s="31"/>
    </row>
    <row r="72" spans="1:11" ht="16.5">
      <c r="A72" s="29"/>
      <c r="B72" s="31"/>
      <c r="C72" s="31"/>
      <c r="D72" s="31"/>
      <c r="E72" s="31"/>
      <c r="F72" s="31"/>
      <c r="G72" s="31"/>
      <c r="H72" s="31"/>
      <c r="I72" s="31"/>
      <c r="J72" s="31"/>
      <c r="K72" s="31"/>
    </row>
    <row r="73" spans="1:11" ht="16.5">
      <c r="A73" s="29"/>
      <c r="B73" s="31"/>
      <c r="C73" s="31"/>
      <c r="D73" s="31"/>
      <c r="E73" s="31"/>
      <c r="F73" s="31"/>
      <c r="G73" s="31"/>
      <c r="H73" s="31"/>
      <c r="I73" s="31"/>
      <c r="J73" s="31"/>
      <c r="K73" s="31"/>
    </row>
    <row r="74" spans="1:11" ht="16.5">
      <c r="A74" s="29"/>
      <c r="B74" s="31"/>
      <c r="C74" s="31"/>
      <c r="D74" s="31"/>
      <c r="E74" s="31"/>
      <c r="F74" s="31"/>
      <c r="G74" s="31"/>
      <c r="H74" s="31"/>
      <c r="I74" s="31"/>
      <c r="J74" s="31"/>
      <c r="K74" s="31"/>
    </row>
    <row r="75" spans="1:11" ht="16.5">
      <c r="A75" s="29"/>
      <c r="B75" s="31"/>
      <c r="C75" s="31"/>
      <c r="D75" s="31"/>
      <c r="E75" s="31"/>
      <c r="F75" s="31"/>
      <c r="G75" s="31"/>
      <c r="H75" s="31"/>
      <c r="I75" s="31"/>
      <c r="J75" s="31"/>
      <c r="K75" s="31"/>
    </row>
    <row r="76" spans="1:11" ht="16.5">
      <c r="A76" s="29"/>
      <c r="B76" s="31"/>
      <c r="C76" s="31"/>
      <c r="D76" s="31"/>
      <c r="E76" s="31"/>
      <c r="F76" s="31"/>
      <c r="G76" s="31"/>
      <c r="H76" s="31"/>
      <c r="I76" s="31"/>
      <c r="J76" s="31"/>
      <c r="K76" s="31"/>
    </row>
    <row r="77" spans="1:11" ht="16.5">
      <c r="A77" s="29"/>
      <c r="B77" s="31"/>
      <c r="C77" s="31"/>
      <c r="D77" s="31"/>
      <c r="E77" s="31"/>
      <c r="F77" s="31"/>
      <c r="G77" s="31"/>
      <c r="H77" s="31"/>
      <c r="I77" s="31"/>
      <c r="J77" s="31"/>
      <c r="K77" s="31"/>
    </row>
    <row r="78" spans="1:11" ht="16.5">
      <c r="A78" s="29"/>
      <c r="B78" s="31"/>
      <c r="C78" s="31"/>
      <c r="D78" s="31"/>
      <c r="E78" s="31"/>
      <c r="F78" s="31"/>
      <c r="G78" s="31"/>
      <c r="H78" s="31"/>
      <c r="I78" s="31"/>
      <c r="J78" s="31"/>
      <c r="K78" s="31"/>
    </row>
    <row r="79" spans="1:11" ht="16.5">
      <c r="A79" s="29"/>
      <c r="B79" s="31"/>
      <c r="C79" s="31"/>
      <c r="D79" s="31"/>
      <c r="E79" s="31"/>
      <c r="F79" s="31"/>
      <c r="G79" s="31"/>
      <c r="H79" s="31"/>
      <c r="I79" s="31"/>
      <c r="J79" s="31"/>
      <c r="K79" s="31"/>
    </row>
    <row r="80" spans="1:11" ht="16.5">
      <c r="A80" s="29"/>
      <c r="B80" s="31"/>
      <c r="C80" s="31"/>
      <c r="D80" s="31"/>
      <c r="E80" s="31"/>
      <c r="F80" s="31"/>
      <c r="G80" s="31"/>
      <c r="H80" s="31"/>
      <c r="I80" s="31"/>
      <c r="J80" s="31"/>
      <c r="K80" s="31"/>
    </row>
    <row r="81" spans="1:11" ht="16.5">
      <c r="A81" s="29"/>
      <c r="B81" s="31"/>
      <c r="C81" s="31"/>
      <c r="D81" s="31"/>
      <c r="E81" s="31"/>
      <c r="F81" s="31"/>
      <c r="G81" s="31"/>
      <c r="H81" s="31"/>
      <c r="I81" s="31"/>
      <c r="J81" s="31"/>
      <c r="K81" s="31"/>
    </row>
    <row r="82" spans="1:11" ht="16.5">
      <c r="A82" s="29"/>
      <c r="B82" s="31"/>
      <c r="C82" s="31"/>
      <c r="D82" s="31"/>
      <c r="E82" s="31"/>
      <c r="F82" s="31"/>
      <c r="G82" s="31"/>
      <c r="H82" s="31"/>
      <c r="I82" s="31"/>
      <c r="J82" s="31"/>
      <c r="K82" s="31"/>
    </row>
    <row r="83" spans="1:11" ht="16.5">
      <c r="A83" s="29"/>
      <c r="B83" s="31"/>
      <c r="C83" s="31"/>
      <c r="D83" s="31"/>
      <c r="E83" s="31"/>
      <c r="F83" s="31"/>
      <c r="G83" s="31"/>
      <c r="H83" s="31"/>
      <c r="I83" s="31"/>
      <c r="J83" s="31"/>
      <c r="K83" s="31"/>
    </row>
    <row r="84" spans="1:11" ht="16.5">
      <c r="A84" s="29"/>
      <c r="B84" s="31"/>
      <c r="C84" s="31"/>
      <c r="D84" s="31"/>
      <c r="E84" s="31"/>
      <c r="F84" s="31"/>
      <c r="G84" s="31"/>
      <c r="H84" s="31"/>
      <c r="I84" s="31"/>
      <c r="J84" s="31"/>
      <c r="K84" s="31"/>
    </row>
    <row r="85" spans="1:11" ht="16.5">
      <c r="A85" s="29"/>
      <c r="B85" s="31"/>
      <c r="C85" s="31"/>
      <c r="D85" s="31"/>
      <c r="E85" s="31"/>
      <c r="F85" s="31"/>
      <c r="G85" s="31"/>
      <c r="H85" s="31"/>
      <c r="I85" s="31"/>
      <c r="J85" s="31"/>
      <c r="K85" s="31"/>
    </row>
    <row r="86" spans="1:11" ht="16.5">
      <c r="A86" s="29"/>
      <c r="B86" s="31"/>
      <c r="C86" s="31"/>
      <c r="D86" s="31"/>
      <c r="E86" s="31"/>
      <c r="F86" s="31"/>
      <c r="G86" s="31"/>
      <c r="H86" s="31"/>
      <c r="I86" s="31"/>
      <c r="J86" s="31"/>
      <c r="K86" s="31"/>
    </row>
    <row r="87" spans="1:11" ht="16.5">
      <c r="A87" s="29"/>
      <c r="B87" s="31"/>
      <c r="C87" s="31"/>
      <c r="D87" s="31"/>
      <c r="E87" s="31"/>
      <c r="F87" s="31"/>
      <c r="G87" s="31"/>
      <c r="H87" s="31"/>
      <c r="I87" s="31"/>
      <c r="J87" s="31"/>
      <c r="K87" s="31"/>
    </row>
    <row r="88" spans="1:11" ht="16.5">
      <c r="A88" s="29"/>
      <c r="B88" s="31"/>
      <c r="C88" s="31"/>
      <c r="D88" s="31"/>
      <c r="E88" s="31"/>
      <c r="F88" s="31"/>
      <c r="G88" s="31"/>
      <c r="H88" s="31"/>
      <c r="I88" s="31"/>
      <c r="J88" s="31"/>
      <c r="K88" s="31"/>
    </row>
    <row r="89" spans="1:11" ht="16.5">
      <c r="A89" s="29"/>
      <c r="B89" s="31"/>
      <c r="C89" s="31"/>
      <c r="D89" s="31"/>
      <c r="E89" s="31"/>
      <c r="F89" s="31"/>
      <c r="G89" s="31"/>
      <c r="H89" s="31"/>
      <c r="I89" s="31"/>
      <c r="J89" s="31"/>
      <c r="K89" s="31"/>
    </row>
    <row r="90" spans="1:11" ht="16.5">
      <c r="A90" s="29"/>
      <c r="B90" s="31"/>
      <c r="C90" s="31"/>
      <c r="D90" s="31"/>
      <c r="E90" s="31"/>
      <c r="F90" s="31"/>
      <c r="G90" s="31"/>
      <c r="H90" s="31"/>
      <c r="I90" s="31"/>
      <c r="J90" s="31"/>
      <c r="K90" s="31"/>
    </row>
    <row r="91" spans="1:11" ht="16.5">
      <c r="A91" s="29"/>
      <c r="B91" s="31"/>
      <c r="C91" s="31"/>
      <c r="D91" s="31"/>
      <c r="E91" s="31"/>
      <c r="F91" s="31"/>
      <c r="G91" s="31"/>
      <c r="H91" s="31"/>
      <c r="I91" s="31"/>
      <c r="J91" s="31"/>
      <c r="K91" s="31"/>
    </row>
    <row r="92" spans="1:11" ht="16.5">
      <c r="A92" s="29"/>
      <c r="B92" s="31"/>
      <c r="C92" s="31"/>
      <c r="D92" s="31"/>
      <c r="E92" s="31"/>
      <c r="F92" s="31"/>
      <c r="G92" s="31"/>
      <c r="H92" s="31"/>
      <c r="I92" s="31"/>
      <c r="J92" s="31"/>
      <c r="K92" s="31"/>
    </row>
    <row r="93" spans="1:11" ht="16.5">
      <c r="A93" s="29"/>
      <c r="B93" s="31"/>
      <c r="C93" s="31"/>
      <c r="D93" s="31"/>
      <c r="E93" s="31"/>
      <c r="F93" s="31"/>
      <c r="G93" s="31"/>
      <c r="H93" s="31"/>
      <c r="I93" s="31"/>
      <c r="J93" s="31"/>
      <c r="K93" s="31"/>
    </row>
    <row r="94" spans="1:11" ht="16.5">
      <c r="A94" s="29"/>
      <c r="B94" s="31"/>
      <c r="C94" s="31"/>
      <c r="D94" s="31"/>
      <c r="E94" s="31"/>
      <c r="F94" s="31"/>
      <c r="G94" s="31"/>
      <c r="H94" s="31"/>
      <c r="I94" s="31"/>
      <c r="J94" s="31"/>
      <c r="K94" s="31"/>
    </row>
    <row r="95" spans="1:11" ht="16.5">
      <c r="A95" s="29"/>
      <c r="B95" s="31"/>
      <c r="C95" s="31"/>
      <c r="D95" s="31"/>
      <c r="E95" s="31"/>
      <c r="F95" s="31"/>
      <c r="G95" s="31"/>
      <c r="H95" s="31"/>
      <c r="I95" s="31"/>
      <c r="J95" s="31"/>
      <c r="K95" s="31"/>
    </row>
    <row r="96" spans="1:11" ht="16.5">
      <c r="A96" s="29"/>
      <c r="B96" s="31"/>
      <c r="C96" s="31"/>
      <c r="D96" s="31"/>
      <c r="E96" s="31"/>
      <c r="F96" s="31"/>
      <c r="G96" s="31"/>
      <c r="H96" s="31"/>
      <c r="I96" s="31"/>
      <c r="J96" s="31"/>
      <c r="K96" s="31"/>
    </row>
    <row r="97" spans="1:11" ht="16.5">
      <c r="A97" s="29"/>
      <c r="B97" s="31"/>
      <c r="C97" s="31"/>
      <c r="D97" s="31"/>
      <c r="E97" s="31"/>
      <c r="F97" s="31"/>
      <c r="G97" s="31"/>
      <c r="H97" s="31"/>
      <c r="I97" s="31"/>
      <c r="J97" s="31"/>
      <c r="K97" s="31"/>
    </row>
    <row r="98" spans="1:11" ht="16.5">
      <c r="A98" s="29"/>
      <c r="B98" s="31"/>
      <c r="C98" s="31"/>
      <c r="D98" s="31"/>
      <c r="E98" s="31"/>
      <c r="F98" s="31"/>
      <c r="G98" s="31"/>
      <c r="H98" s="31"/>
      <c r="I98" s="31"/>
      <c r="J98" s="31"/>
      <c r="K98" s="31"/>
    </row>
    <row r="99" spans="1:11" ht="16.5">
      <c r="A99" s="29"/>
      <c r="B99" s="31"/>
      <c r="C99" s="31"/>
      <c r="D99" s="31"/>
      <c r="E99" s="31"/>
      <c r="F99" s="31"/>
      <c r="G99" s="31"/>
      <c r="H99" s="31"/>
      <c r="I99" s="31"/>
      <c r="J99" s="31"/>
      <c r="K99" s="31"/>
    </row>
    <row r="100" spans="1:11" ht="16.5">
      <c r="A100" s="29"/>
      <c r="B100" s="31"/>
      <c r="C100" s="31"/>
      <c r="D100" s="31"/>
      <c r="E100" s="31"/>
      <c r="F100" s="31"/>
      <c r="G100" s="31"/>
      <c r="H100" s="31"/>
      <c r="I100" s="31"/>
      <c r="J100" s="31"/>
      <c r="K100" s="31"/>
    </row>
    <row r="101" spans="1:11" ht="16.5">
      <c r="A101" s="29"/>
      <c r="B101" s="31"/>
      <c r="C101" s="31"/>
      <c r="D101" s="31"/>
      <c r="E101" s="31"/>
      <c r="F101" s="31"/>
      <c r="G101" s="31"/>
      <c r="H101" s="31"/>
      <c r="I101" s="31"/>
      <c r="J101" s="31"/>
      <c r="K101" s="31"/>
    </row>
    <row r="102" spans="1:11" ht="16.5">
      <c r="A102" s="29"/>
      <c r="B102" s="31"/>
      <c r="C102" s="31"/>
      <c r="D102" s="31"/>
      <c r="E102" s="31"/>
      <c r="F102" s="31"/>
      <c r="G102" s="31"/>
      <c r="H102" s="31"/>
      <c r="I102" s="31"/>
      <c r="J102" s="31"/>
      <c r="K102" s="31"/>
    </row>
    <row r="103" spans="1:11" ht="16.5">
      <c r="A103" s="29"/>
      <c r="B103" s="31"/>
      <c r="C103" s="31"/>
      <c r="D103" s="31"/>
      <c r="E103" s="31"/>
      <c r="F103" s="31"/>
      <c r="G103" s="31"/>
      <c r="H103" s="31"/>
      <c r="I103" s="31"/>
      <c r="J103" s="31"/>
      <c r="K103" s="31"/>
    </row>
    <row r="104" spans="1:11" ht="16.5">
      <c r="A104" s="29"/>
      <c r="B104" s="31"/>
      <c r="C104" s="31"/>
      <c r="D104" s="31"/>
      <c r="E104" s="31"/>
      <c r="F104" s="31"/>
      <c r="G104" s="31"/>
      <c r="H104" s="31"/>
      <c r="I104" s="31"/>
      <c r="J104" s="31"/>
      <c r="K104" s="31"/>
    </row>
    <row r="105" spans="1:11" ht="16.5">
      <c r="A105" s="29"/>
      <c r="B105" s="31"/>
      <c r="C105" s="31"/>
      <c r="D105" s="31"/>
      <c r="E105" s="31"/>
      <c r="F105" s="31"/>
      <c r="G105" s="31"/>
      <c r="H105" s="31"/>
      <c r="I105" s="31"/>
      <c r="J105" s="31"/>
      <c r="K105" s="31"/>
    </row>
    <row r="106" spans="1:11" ht="16.5">
      <c r="A106" s="29"/>
      <c r="B106" s="31"/>
      <c r="C106" s="31"/>
      <c r="D106" s="31"/>
      <c r="E106" s="31"/>
      <c r="F106" s="31"/>
      <c r="G106" s="31"/>
      <c r="H106" s="31"/>
      <c r="I106" s="31"/>
      <c r="J106" s="31"/>
      <c r="K106" s="31"/>
    </row>
    <row r="107" spans="1:11" ht="16.5">
      <c r="A107" s="29"/>
      <c r="B107" s="31"/>
      <c r="C107" s="31"/>
      <c r="D107" s="31"/>
      <c r="E107" s="31"/>
      <c r="F107" s="31"/>
      <c r="G107" s="31"/>
      <c r="H107" s="31"/>
      <c r="I107" s="31"/>
      <c r="J107" s="31"/>
      <c r="K107" s="31"/>
    </row>
    <row r="108" spans="1:11" ht="16.5">
      <c r="A108" s="29"/>
      <c r="B108" s="31"/>
      <c r="C108" s="31"/>
      <c r="D108" s="31"/>
      <c r="E108" s="31"/>
      <c r="F108" s="31"/>
      <c r="G108" s="31"/>
      <c r="H108" s="31"/>
      <c r="I108" s="31"/>
      <c r="J108" s="31"/>
      <c r="K108" s="31"/>
    </row>
    <row r="109" spans="1:11" ht="16.5">
      <c r="A109" s="29"/>
      <c r="B109" s="31"/>
      <c r="C109" s="31"/>
      <c r="D109" s="31"/>
      <c r="E109" s="31"/>
      <c r="F109" s="31"/>
      <c r="G109" s="31"/>
      <c r="H109" s="31"/>
      <c r="I109" s="31"/>
      <c r="J109" s="31"/>
      <c r="K109" s="31"/>
    </row>
    <row r="110" spans="1:11" ht="16.5">
      <c r="A110" s="29"/>
      <c r="B110" s="31"/>
      <c r="C110" s="31"/>
      <c r="D110" s="31"/>
      <c r="E110" s="31"/>
      <c r="F110" s="31"/>
      <c r="G110" s="31"/>
      <c r="H110" s="31"/>
      <c r="I110" s="31"/>
      <c r="J110" s="31"/>
      <c r="K110" s="31"/>
    </row>
    <row r="111" spans="1:11" ht="16.5">
      <c r="A111" s="29"/>
      <c r="B111" s="31"/>
      <c r="C111" s="31"/>
      <c r="D111" s="31"/>
      <c r="E111" s="31"/>
      <c r="F111" s="31"/>
      <c r="G111" s="31"/>
      <c r="H111" s="31"/>
      <c r="I111" s="31"/>
      <c r="J111" s="31"/>
      <c r="K111" s="31"/>
    </row>
    <row r="112" spans="1:11" ht="16.5">
      <c r="A112" s="29"/>
      <c r="B112" s="31"/>
      <c r="C112" s="31"/>
      <c r="D112" s="31"/>
      <c r="E112" s="31"/>
      <c r="F112" s="31"/>
      <c r="G112" s="31"/>
      <c r="H112" s="31"/>
      <c r="I112" s="31"/>
      <c r="J112" s="31"/>
      <c r="K112" s="31"/>
    </row>
    <row r="113" spans="1:11" ht="16.5">
      <c r="A113" s="29"/>
      <c r="B113" s="31"/>
      <c r="C113" s="31"/>
      <c r="D113" s="31"/>
      <c r="E113" s="31"/>
      <c r="F113" s="31"/>
      <c r="G113" s="31"/>
      <c r="H113" s="31"/>
      <c r="I113" s="31"/>
      <c r="J113" s="31"/>
      <c r="K113" s="31"/>
    </row>
    <row r="114" spans="1:11" ht="16.5">
      <c r="A114" s="29"/>
      <c r="B114" s="31"/>
      <c r="C114" s="31"/>
      <c r="D114" s="31"/>
      <c r="E114" s="31"/>
      <c r="F114" s="31"/>
      <c r="G114" s="31"/>
      <c r="H114" s="31"/>
      <c r="I114" s="31"/>
      <c r="J114" s="31"/>
      <c r="K114" s="31"/>
    </row>
    <row r="115" spans="1:11" ht="16.5">
      <c r="A115" s="29"/>
      <c r="B115" s="31"/>
      <c r="C115" s="31"/>
      <c r="D115" s="31"/>
      <c r="E115" s="31"/>
      <c r="F115" s="31"/>
      <c r="G115" s="31"/>
      <c r="H115" s="31"/>
      <c r="I115" s="31"/>
      <c r="J115" s="31"/>
      <c r="K115" s="31"/>
    </row>
    <row r="116" spans="1:11" ht="16.5">
      <c r="A116" s="29"/>
      <c r="B116" s="31"/>
      <c r="C116" s="31"/>
      <c r="D116" s="31"/>
      <c r="E116" s="31"/>
      <c r="F116" s="31"/>
      <c r="G116" s="31"/>
      <c r="H116" s="31"/>
      <c r="I116" s="31"/>
      <c r="J116" s="31"/>
      <c r="K116" s="31"/>
    </row>
    <row r="117" spans="1:11" ht="16.5">
      <c r="A117" s="29"/>
      <c r="B117" s="31"/>
      <c r="C117" s="31"/>
      <c r="D117" s="31"/>
      <c r="E117" s="31"/>
      <c r="F117" s="31"/>
      <c r="G117" s="31"/>
      <c r="H117" s="31"/>
      <c r="I117" s="31"/>
      <c r="J117" s="31"/>
      <c r="K117" s="31"/>
    </row>
    <row r="118" spans="1:11" ht="16.5">
      <c r="A118" s="29"/>
      <c r="B118" s="31"/>
      <c r="C118" s="31"/>
      <c r="D118" s="31"/>
      <c r="E118" s="31"/>
      <c r="F118" s="31"/>
      <c r="G118" s="31"/>
      <c r="H118" s="31"/>
      <c r="I118" s="31"/>
      <c r="J118" s="31"/>
      <c r="K118" s="31"/>
    </row>
    <row r="119" spans="1:11" ht="16.5">
      <c r="A119" s="29"/>
      <c r="B119" s="31"/>
      <c r="C119" s="31"/>
      <c r="D119" s="31"/>
      <c r="E119" s="31"/>
      <c r="F119" s="31"/>
      <c r="G119" s="31"/>
      <c r="H119" s="31"/>
      <c r="I119" s="31"/>
      <c r="J119" s="31"/>
      <c r="K119" s="31"/>
    </row>
    <row r="120" spans="1:11" ht="16.5">
      <c r="A120" s="29"/>
      <c r="B120" s="31"/>
      <c r="C120" s="31"/>
      <c r="D120" s="31"/>
      <c r="E120" s="31"/>
      <c r="F120" s="31"/>
      <c r="G120" s="31"/>
      <c r="H120" s="31"/>
      <c r="I120" s="31"/>
      <c r="J120" s="31"/>
      <c r="K120" s="31"/>
    </row>
    <row r="121" spans="1:11" ht="16.5">
      <c r="A121" s="29"/>
      <c r="B121" s="31"/>
      <c r="C121" s="31"/>
      <c r="D121" s="31"/>
      <c r="E121" s="31"/>
      <c r="F121" s="31"/>
      <c r="G121" s="31"/>
      <c r="H121" s="31"/>
      <c r="I121" s="31"/>
      <c r="J121" s="31"/>
      <c r="K121" s="31"/>
    </row>
    <row r="122" spans="1:11" ht="16.5">
      <c r="A122" s="29"/>
      <c r="B122" s="31"/>
      <c r="C122" s="31"/>
      <c r="D122" s="31"/>
      <c r="E122" s="31"/>
      <c r="F122" s="31"/>
      <c r="G122" s="31"/>
      <c r="H122" s="31"/>
      <c r="I122" s="31"/>
      <c r="J122" s="31"/>
      <c r="K122" s="31"/>
    </row>
    <row r="123" spans="1:11" ht="16.5">
      <c r="A123" s="29"/>
      <c r="B123" s="31"/>
      <c r="C123" s="31"/>
      <c r="D123" s="31"/>
      <c r="E123" s="31"/>
      <c r="F123" s="31"/>
      <c r="G123" s="31"/>
      <c r="H123" s="31"/>
      <c r="I123" s="31"/>
      <c r="J123" s="31"/>
      <c r="K123" s="31"/>
    </row>
    <row r="124" spans="1:11" ht="16.5">
      <c r="A124" s="29"/>
      <c r="B124" s="31"/>
      <c r="C124" s="31"/>
      <c r="D124" s="31"/>
      <c r="E124" s="31"/>
      <c r="F124" s="31"/>
      <c r="G124" s="31"/>
      <c r="H124" s="31"/>
      <c r="I124" s="31"/>
      <c r="J124" s="31"/>
      <c r="K124" s="31"/>
    </row>
    <row r="125" spans="1:11" ht="16.5">
      <c r="A125" s="29"/>
      <c r="B125" s="31"/>
      <c r="C125" s="31"/>
      <c r="D125" s="31"/>
      <c r="E125" s="31"/>
      <c r="F125" s="31"/>
      <c r="G125" s="31"/>
      <c r="H125" s="31"/>
      <c r="I125" s="31"/>
      <c r="J125" s="31"/>
      <c r="K125" s="31"/>
    </row>
    <row r="126" spans="1:11" ht="16.5">
      <c r="A126" s="29"/>
      <c r="B126" s="31"/>
      <c r="C126" s="31"/>
      <c r="D126" s="31"/>
      <c r="E126" s="31"/>
      <c r="F126" s="31"/>
      <c r="G126" s="31"/>
      <c r="H126" s="31"/>
      <c r="I126" s="31"/>
      <c r="J126" s="31"/>
      <c r="K126" s="31"/>
    </row>
    <row r="127" spans="1:11" ht="16.5">
      <c r="A127" s="29"/>
      <c r="B127" s="31"/>
      <c r="C127" s="31"/>
      <c r="D127" s="31"/>
      <c r="E127" s="31"/>
      <c r="F127" s="31"/>
      <c r="G127" s="31"/>
      <c r="H127" s="31"/>
      <c r="I127" s="31"/>
      <c r="J127" s="31"/>
      <c r="K127" s="31"/>
    </row>
    <row r="128" spans="1:11" ht="16.5">
      <c r="A128" s="29"/>
      <c r="B128" s="31"/>
      <c r="C128" s="31"/>
      <c r="D128" s="31"/>
      <c r="E128" s="31"/>
      <c r="F128" s="31"/>
      <c r="G128" s="31"/>
      <c r="H128" s="31"/>
      <c r="I128" s="31"/>
      <c r="J128" s="31"/>
      <c r="K128" s="31"/>
    </row>
    <row r="129" spans="1:11" ht="16.5">
      <c r="A129" s="29"/>
      <c r="B129" s="31"/>
      <c r="C129" s="31"/>
      <c r="D129" s="31"/>
      <c r="E129" s="31"/>
      <c r="F129" s="31"/>
      <c r="G129" s="31"/>
      <c r="H129" s="31"/>
      <c r="I129" s="31"/>
      <c r="J129" s="31"/>
      <c r="K129" s="31"/>
    </row>
    <row r="130" spans="1:11" ht="16.5">
      <c r="A130" s="29"/>
      <c r="B130" s="31"/>
      <c r="C130" s="31"/>
      <c r="D130" s="31"/>
      <c r="E130" s="31"/>
      <c r="F130" s="31"/>
      <c r="G130" s="31"/>
      <c r="H130" s="31"/>
      <c r="I130" s="31"/>
      <c r="J130" s="31"/>
      <c r="K130" s="31"/>
    </row>
    <row r="131" spans="1:11" ht="16.5">
      <c r="A131" s="29"/>
      <c r="B131" s="31"/>
      <c r="C131" s="31"/>
      <c r="D131" s="31"/>
      <c r="E131" s="31"/>
      <c r="F131" s="31"/>
      <c r="G131" s="31"/>
      <c r="H131" s="31"/>
      <c r="I131" s="31"/>
      <c r="J131" s="31"/>
      <c r="K131" s="31"/>
    </row>
    <row r="132" spans="1:11" ht="16.5">
      <c r="A132" s="29"/>
      <c r="B132" s="31"/>
      <c r="C132" s="31"/>
      <c r="D132" s="31"/>
      <c r="E132" s="31"/>
      <c r="F132" s="31"/>
      <c r="G132" s="31"/>
      <c r="H132" s="31"/>
      <c r="I132" s="31"/>
      <c r="J132" s="31"/>
      <c r="K132" s="31"/>
    </row>
    <row r="133" spans="1:11" ht="16.5">
      <c r="A133" s="29"/>
      <c r="B133" s="31"/>
      <c r="C133" s="31"/>
      <c r="D133" s="31"/>
      <c r="E133" s="31"/>
      <c r="F133" s="31"/>
      <c r="G133" s="31"/>
      <c r="H133" s="31"/>
      <c r="I133" s="31"/>
      <c r="J133" s="31"/>
      <c r="K133" s="31"/>
    </row>
    <row r="134" spans="1:11" ht="16.5">
      <c r="A134" s="29"/>
      <c r="B134" s="31"/>
      <c r="C134" s="31"/>
      <c r="D134" s="31"/>
      <c r="E134" s="31"/>
      <c r="F134" s="31"/>
      <c r="G134" s="31"/>
      <c r="H134" s="31"/>
      <c r="I134" s="31"/>
      <c r="J134" s="31"/>
      <c r="K134" s="31"/>
    </row>
    <row r="135" spans="1:11" ht="16.5">
      <c r="A135" s="29"/>
      <c r="B135" s="31"/>
      <c r="C135" s="31"/>
      <c r="D135" s="31"/>
      <c r="E135" s="31"/>
      <c r="F135" s="31"/>
      <c r="G135" s="31"/>
      <c r="H135" s="31"/>
      <c r="I135" s="31"/>
      <c r="J135" s="31"/>
      <c r="K135" s="31"/>
    </row>
    <row r="136" spans="1:11" ht="16.5">
      <c r="A136" s="29"/>
      <c r="B136" s="31"/>
      <c r="C136" s="31"/>
      <c r="D136" s="31"/>
      <c r="E136" s="31"/>
      <c r="F136" s="31"/>
      <c r="G136" s="31"/>
      <c r="H136" s="31"/>
      <c r="I136" s="31"/>
      <c r="J136" s="31"/>
      <c r="K136" s="31"/>
    </row>
    <row r="137" spans="1:11" ht="16.5">
      <c r="A137" s="29"/>
      <c r="B137" s="31"/>
      <c r="C137" s="31"/>
      <c r="D137" s="31"/>
      <c r="E137" s="31"/>
      <c r="F137" s="31"/>
      <c r="G137" s="31"/>
      <c r="H137" s="31"/>
      <c r="I137" s="31"/>
      <c r="J137" s="31"/>
      <c r="K137" s="31"/>
    </row>
    <row r="138" spans="1:11" ht="16.5">
      <c r="A138" s="29"/>
      <c r="B138" s="31"/>
      <c r="C138" s="31"/>
      <c r="D138" s="31"/>
      <c r="E138" s="31"/>
      <c r="F138" s="31"/>
      <c r="G138" s="31"/>
      <c r="H138" s="31"/>
      <c r="I138" s="31"/>
      <c r="J138" s="31"/>
      <c r="K138" s="31"/>
    </row>
    <row r="139" spans="1:11" ht="16.5">
      <c r="A139" s="29"/>
      <c r="B139" s="31"/>
      <c r="C139" s="31"/>
      <c r="D139" s="31"/>
      <c r="E139" s="31"/>
      <c r="F139" s="31"/>
      <c r="G139" s="31"/>
      <c r="H139" s="31"/>
      <c r="I139" s="31"/>
      <c r="J139" s="31"/>
      <c r="K139" s="31"/>
    </row>
    <row r="140" spans="1:11" ht="16.5">
      <c r="A140" s="29"/>
      <c r="B140" s="31"/>
      <c r="C140" s="31"/>
      <c r="D140" s="31"/>
      <c r="E140" s="31"/>
      <c r="F140" s="31"/>
      <c r="G140" s="31"/>
      <c r="H140" s="31"/>
      <c r="I140" s="31"/>
      <c r="J140" s="31"/>
      <c r="K140" s="31"/>
    </row>
    <row r="141" spans="1:11" ht="16.5">
      <c r="A141" s="29"/>
      <c r="B141" s="31"/>
      <c r="C141" s="31"/>
      <c r="D141" s="31"/>
      <c r="E141" s="31"/>
      <c r="F141" s="31"/>
      <c r="G141" s="31"/>
      <c r="H141" s="31"/>
      <c r="I141" s="31"/>
      <c r="J141" s="31"/>
      <c r="K141" s="31"/>
    </row>
    <row r="142" spans="1:11" ht="16.5">
      <c r="A142" s="29"/>
      <c r="B142" s="31"/>
      <c r="C142" s="31"/>
      <c r="D142" s="31"/>
      <c r="E142" s="31"/>
      <c r="F142" s="31"/>
      <c r="G142" s="31"/>
      <c r="H142" s="31"/>
      <c r="I142" s="31"/>
      <c r="J142" s="31"/>
      <c r="K142" s="31"/>
    </row>
    <row r="143" spans="1:11" ht="16.5">
      <c r="A143" s="29"/>
      <c r="B143" s="31"/>
      <c r="C143" s="31"/>
      <c r="D143" s="31"/>
      <c r="E143" s="31"/>
      <c r="F143" s="31"/>
      <c r="G143" s="31"/>
      <c r="H143" s="31"/>
      <c r="I143" s="31"/>
      <c r="J143" s="31"/>
      <c r="K143" s="31"/>
    </row>
    <row r="144" spans="1:11" ht="16.5">
      <c r="A144" s="29"/>
      <c r="B144" s="31"/>
      <c r="C144" s="31"/>
      <c r="D144" s="31"/>
      <c r="E144" s="31"/>
      <c r="F144" s="31"/>
      <c r="G144" s="31"/>
      <c r="H144" s="31"/>
      <c r="I144" s="31"/>
      <c r="J144" s="31"/>
      <c r="K144" s="31"/>
    </row>
    <row r="145" spans="1:11" ht="16.5">
      <c r="A145" s="29"/>
      <c r="B145" s="31"/>
      <c r="C145" s="31"/>
      <c r="D145" s="31"/>
      <c r="E145" s="31"/>
      <c r="F145" s="31"/>
      <c r="G145" s="31"/>
      <c r="H145" s="31"/>
      <c r="I145" s="31"/>
      <c r="J145" s="31"/>
      <c r="K145" s="31"/>
    </row>
    <row r="146" spans="1:11" ht="16.5">
      <c r="A146" s="29"/>
      <c r="B146" s="31"/>
      <c r="C146" s="31"/>
      <c r="D146" s="31"/>
      <c r="E146" s="31"/>
      <c r="F146" s="31"/>
      <c r="G146" s="31"/>
      <c r="H146" s="31"/>
      <c r="I146" s="31"/>
      <c r="J146" s="31"/>
      <c r="K146" s="31"/>
    </row>
    <row r="147" spans="1:11" ht="16.5">
      <c r="A147" s="29"/>
      <c r="B147" s="31"/>
      <c r="C147" s="31"/>
      <c r="D147" s="31"/>
      <c r="E147" s="31"/>
      <c r="F147" s="31"/>
      <c r="G147" s="31"/>
      <c r="H147" s="31"/>
      <c r="I147" s="31"/>
      <c r="J147" s="31"/>
      <c r="K147" s="31"/>
    </row>
    <row r="148" spans="1:11" ht="16.5">
      <c r="A148" s="29"/>
      <c r="B148" s="31"/>
      <c r="C148" s="31"/>
      <c r="D148" s="31"/>
      <c r="E148" s="31"/>
      <c r="F148" s="31"/>
      <c r="G148" s="31"/>
      <c r="H148" s="31"/>
      <c r="I148" s="31"/>
      <c r="J148" s="31"/>
      <c r="K148" s="31"/>
    </row>
    <row r="149" spans="1:11" ht="16.5">
      <c r="A149" s="29"/>
      <c r="B149" s="31"/>
      <c r="C149" s="31"/>
      <c r="D149" s="31"/>
      <c r="E149" s="31"/>
      <c r="F149" s="31"/>
      <c r="G149" s="31"/>
      <c r="H149" s="31"/>
      <c r="I149" s="31"/>
      <c r="J149" s="31"/>
      <c r="K149" s="31"/>
    </row>
    <row r="150" spans="1:11" ht="16.5">
      <c r="A150" s="29"/>
      <c r="B150" s="31"/>
      <c r="C150" s="31"/>
      <c r="D150" s="31"/>
      <c r="E150" s="31"/>
      <c r="F150" s="31"/>
      <c r="G150" s="31"/>
      <c r="H150" s="31"/>
      <c r="I150" s="31"/>
      <c r="J150" s="31"/>
      <c r="K150" s="31"/>
    </row>
    <row r="151" spans="1:11" ht="16.5">
      <c r="A151" s="29"/>
      <c r="B151" s="31"/>
      <c r="C151" s="31"/>
      <c r="D151" s="31"/>
      <c r="E151" s="31"/>
      <c r="F151" s="31"/>
      <c r="G151" s="31"/>
      <c r="H151" s="31"/>
      <c r="I151" s="31"/>
      <c r="J151" s="31"/>
      <c r="K151" s="31"/>
    </row>
    <row r="152" spans="1:11" ht="16.5">
      <c r="A152" s="29"/>
      <c r="B152" s="31"/>
      <c r="C152" s="31"/>
      <c r="D152" s="31"/>
      <c r="E152" s="31"/>
      <c r="F152" s="31"/>
      <c r="G152" s="31"/>
      <c r="H152" s="31"/>
      <c r="I152" s="31"/>
      <c r="J152" s="31"/>
      <c r="K152" s="31"/>
    </row>
    <row r="153" spans="1:11" ht="16.5">
      <c r="A153" s="29"/>
      <c r="B153" s="31"/>
      <c r="C153" s="31"/>
      <c r="D153" s="31"/>
      <c r="E153" s="31"/>
      <c r="F153" s="31"/>
      <c r="G153" s="31"/>
      <c r="H153" s="31"/>
      <c r="I153" s="31"/>
      <c r="J153" s="31"/>
      <c r="K153" s="31"/>
    </row>
    <row r="154" spans="1:11" ht="16.5">
      <c r="A154" s="29"/>
      <c r="B154" s="31"/>
      <c r="C154" s="31"/>
      <c r="D154" s="31"/>
      <c r="E154" s="31"/>
      <c r="F154" s="31"/>
      <c r="G154" s="31"/>
      <c r="H154" s="31"/>
      <c r="I154" s="31"/>
      <c r="J154" s="31"/>
      <c r="K154" s="31"/>
    </row>
    <row r="155" spans="1:11" ht="16.5">
      <c r="A155" s="29"/>
      <c r="B155" s="31"/>
      <c r="C155" s="31"/>
      <c r="D155" s="31"/>
      <c r="E155" s="31"/>
      <c r="F155" s="31"/>
      <c r="G155" s="31"/>
      <c r="H155" s="31"/>
      <c r="I155" s="31"/>
      <c r="J155" s="31"/>
      <c r="K155" s="31"/>
    </row>
    <row r="156" spans="1:11" ht="16.5">
      <c r="A156" s="29"/>
      <c r="B156" s="31"/>
      <c r="C156" s="31"/>
      <c r="D156" s="31"/>
      <c r="E156" s="31"/>
      <c r="F156" s="31"/>
      <c r="G156" s="31"/>
      <c r="H156" s="31"/>
      <c r="I156" s="31"/>
      <c r="J156" s="31"/>
      <c r="K156" s="31"/>
    </row>
    <row r="157" spans="1:11" ht="16.5">
      <c r="A157" s="29"/>
      <c r="B157" s="31"/>
      <c r="C157" s="31"/>
      <c r="D157" s="31"/>
      <c r="E157" s="31"/>
      <c r="F157" s="31"/>
      <c r="G157" s="31"/>
      <c r="H157" s="31"/>
      <c r="I157" s="31"/>
      <c r="J157" s="31"/>
      <c r="K157" s="31"/>
    </row>
    <row r="158" spans="1:11" ht="16.5">
      <c r="A158" s="29"/>
      <c r="B158" s="31"/>
      <c r="C158" s="31"/>
      <c r="D158" s="31"/>
      <c r="E158" s="31"/>
      <c r="F158" s="31"/>
      <c r="G158" s="31"/>
      <c r="H158" s="31"/>
      <c r="I158" s="31"/>
      <c r="J158" s="31"/>
      <c r="K158" s="31"/>
    </row>
    <row r="159" spans="1:11" ht="16.5">
      <c r="A159" s="29"/>
      <c r="B159" s="31"/>
      <c r="C159" s="31"/>
      <c r="D159" s="31"/>
      <c r="E159" s="31"/>
      <c r="F159" s="31"/>
      <c r="G159" s="31"/>
      <c r="H159" s="31"/>
      <c r="I159" s="31"/>
      <c r="J159" s="31"/>
      <c r="K159" s="31"/>
    </row>
    <row r="160" spans="1:11" ht="16.5">
      <c r="A160" s="29"/>
      <c r="B160" s="31"/>
      <c r="C160" s="31"/>
      <c r="D160" s="31"/>
      <c r="E160" s="31"/>
      <c r="F160" s="31"/>
      <c r="G160" s="31"/>
      <c r="H160" s="31"/>
      <c r="I160" s="31"/>
      <c r="J160" s="31"/>
      <c r="K160" s="31"/>
    </row>
    <row r="161" spans="1:11" ht="16.5">
      <c r="A161" s="29"/>
      <c r="B161" s="31"/>
      <c r="C161" s="31"/>
      <c r="D161" s="31"/>
      <c r="E161" s="31"/>
      <c r="F161" s="31"/>
      <c r="G161" s="31"/>
      <c r="H161" s="31"/>
      <c r="I161" s="31"/>
      <c r="J161" s="31"/>
      <c r="K161" s="31"/>
    </row>
    <row r="162" spans="1:11" ht="16.5">
      <c r="A162" s="29"/>
      <c r="B162" s="31"/>
      <c r="C162" s="31"/>
      <c r="D162" s="31"/>
      <c r="E162" s="31"/>
      <c r="F162" s="31"/>
      <c r="G162" s="31"/>
      <c r="H162" s="31"/>
      <c r="I162" s="31"/>
      <c r="J162" s="31"/>
      <c r="K162" s="31"/>
    </row>
    <row r="163" spans="1:11" ht="16.5">
      <c r="A163" s="29"/>
      <c r="B163" s="31"/>
      <c r="C163" s="31"/>
      <c r="D163" s="31"/>
      <c r="E163" s="31"/>
      <c r="F163" s="31"/>
      <c r="G163" s="31"/>
      <c r="H163" s="31"/>
      <c r="I163" s="31"/>
      <c r="J163" s="31"/>
      <c r="K163" s="31"/>
    </row>
    <row r="164" spans="1:11" ht="16.5">
      <c r="A164" s="29"/>
      <c r="B164" s="31"/>
      <c r="C164" s="31"/>
      <c r="D164" s="31"/>
      <c r="E164" s="31"/>
      <c r="F164" s="31"/>
      <c r="G164" s="31"/>
      <c r="H164" s="31"/>
      <c r="I164" s="31"/>
      <c r="J164" s="31"/>
      <c r="K164" s="31"/>
    </row>
    <row r="165" spans="1:11" ht="16.5">
      <c r="A165" s="29"/>
      <c r="B165" s="31"/>
      <c r="C165" s="31"/>
      <c r="D165" s="31"/>
      <c r="E165" s="31"/>
      <c r="F165" s="31"/>
      <c r="G165" s="31"/>
      <c r="H165" s="31"/>
      <c r="I165" s="31"/>
      <c r="J165" s="31"/>
      <c r="K165" s="31"/>
    </row>
    <row r="166" spans="1:11" ht="16.5">
      <c r="A166" s="29"/>
      <c r="B166" s="31"/>
      <c r="C166" s="31"/>
      <c r="D166" s="31"/>
      <c r="E166" s="31"/>
      <c r="F166" s="31"/>
      <c r="G166" s="31"/>
      <c r="H166" s="31"/>
      <c r="I166" s="31"/>
      <c r="J166" s="31"/>
      <c r="K166" s="31"/>
    </row>
    <row r="167" spans="1:11" ht="16.5">
      <c r="A167" s="29"/>
      <c r="B167" s="31"/>
      <c r="C167" s="31"/>
      <c r="D167" s="31"/>
      <c r="E167" s="31"/>
      <c r="F167" s="31"/>
      <c r="G167" s="31"/>
      <c r="H167" s="31"/>
      <c r="I167" s="31"/>
      <c r="J167" s="31"/>
      <c r="K167" s="31"/>
    </row>
    <row r="168" spans="1:11" ht="16.5">
      <c r="A168" s="29"/>
      <c r="B168" s="31"/>
      <c r="C168" s="31"/>
      <c r="D168" s="31"/>
      <c r="E168" s="31"/>
      <c r="F168" s="31"/>
      <c r="G168" s="31"/>
      <c r="H168" s="31"/>
      <c r="I168" s="31"/>
      <c r="J168" s="31"/>
      <c r="K168" s="31"/>
    </row>
    <row r="169" spans="1:11" ht="16.5">
      <c r="A169" s="29"/>
      <c r="B169" s="31"/>
      <c r="C169" s="31"/>
      <c r="D169" s="31"/>
      <c r="E169" s="31"/>
      <c r="F169" s="31"/>
      <c r="G169" s="31"/>
      <c r="H169" s="31"/>
      <c r="I169" s="31"/>
      <c r="J169" s="31"/>
      <c r="K169" s="31"/>
    </row>
    <row r="170" spans="1:11" ht="16.5">
      <c r="A170" s="29"/>
      <c r="B170" s="31"/>
      <c r="C170" s="31"/>
      <c r="D170" s="31"/>
      <c r="E170" s="31"/>
      <c r="F170" s="31"/>
      <c r="G170" s="31"/>
      <c r="H170" s="31"/>
      <c r="I170" s="31"/>
      <c r="J170" s="31"/>
      <c r="K170" s="31"/>
    </row>
    <row r="171" spans="1:11" ht="16.5">
      <c r="A171" s="29"/>
      <c r="B171" s="31"/>
      <c r="C171" s="31"/>
      <c r="D171" s="31"/>
      <c r="E171" s="31"/>
      <c r="F171" s="31"/>
      <c r="G171" s="31"/>
      <c r="H171" s="31"/>
      <c r="I171" s="31"/>
      <c r="J171" s="31"/>
      <c r="K171" s="31"/>
    </row>
    <row r="172" spans="1:11" ht="16.5">
      <c r="A172" s="29"/>
      <c r="B172" s="31"/>
      <c r="C172" s="31"/>
      <c r="D172" s="31"/>
      <c r="E172" s="31"/>
      <c r="F172" s="31"/>
      <c r="G172" s="31"/>
      <c r="H172" s="31"/>
      <c r="I172" s="31"/>
      <c r="J172" s="31"/>
      <c r="K172" s="31"/>
    </row>
    <row r="173" spans="1:11" ht="16.5">
      <c r="A173" s="29"/>
      <c r="B173" s="31"/>
      <c r="C173" s="31"/>
      <c r="D173" s="31"/>
      <c r="E173" s="31"/>
      <c r="F173" s="31"/>
      <c r="G173" s="31"/>
      <c r="H173" s="31"/>
      <c r="I173" s="31"/>
      <c r="J173" s="31"/>
      <c r="K173" s="31"/>
    </row>
    <row r="174" spans="1:11" ht="16.5">
      <c r="A174" s="29"/>
      <c r="B174" s="31"/>
      <c r="C174" s="31"/>
      <c r="D174" s="31"/>
      <c r="E174" s="31"/>
      <c r="F174" s="31"/>
      <c r="G174" s="31"/>
      <c r="H174" s="31"/>
      <c r="I174" s="31"/>
      <c r="J174" s="31"/>
      <c r="K174" s="31"/>
    </row>
    <row r="175" spans="1:11" ht="16.5">
      <c r="A175" s="29"/>
      <c r="B175" s="31"/>
      <c r="C175" s="31"/>
      <c r="D175" s="31"/>
      <c r="E175" s="31"/>
      <c r="F175" s="31"/>
      <c r="G175" s="31"/>
      <c r="H175" s="31"/>
      <c r="I175" s="31"/>
      <c r="J175" s="31"/>
      <c r="K175" s="31"/>
    </row>
    <row r="176" spans="1:11" ht="16.5">
      <c r="A176" s="29"/>
      <c r="B176" s="31"/>
      <c r="C176" s="31"/>
      <c r="D176" s="31"/>
      <c r="E176" s="31"/>
      <c r="F176" s="31"/>
      <c r="G176" s="31"/>
      <c r="H176" s="31"/>
      <c r="I176" s="31"/>
      <c r="J176" s="31"/>
      <c r="K176" s="31"/>
    </row>
    <row r="177" spans="1:11" ht="16.5">
      <c r="A177" s="29"/>
      <c r="B177" s="31"/>
      <c r="C177" s="31"/>
      <c r="D177" s="31"/>
      <c r="E177" s="31"/>
      <c r="F177" s="31"/>
      <c r="G177" s="31"/>
      <c r="H177" s="31"/>
      <c r="I177" s="31"/>
      <c r="J177" s="31"/>
      <c r="K177" s="31"/>
    </row>
    <row r="178" spans="1:11" ht="16.5">
      <c r="A178" s="29"/>
      <c r="B178" s="31"/>
      <c r="C178" s="31"/>
      <c r="D178" s="31"/>
      <c r="E178" s="31"/>
      <c r="F178" s="31"/>
      <c r="G178" s="31"/>
      <c r="H178" s="31"/>
      <c r="I178" s="31"/>
      <c r="J178" s="31"/>
      <c r="K178" s="31"/>
    </row>
    <row r="179" spans="1:11" ht="16.5">
      <c r="A179" s="29"/>
      <c r="B179" s="31"/>
      <c r="C179" s="31"/>
      <c r="D179" s="31"/>
      <c r="E179" s="31"/>
      <c r="F179" s="31"/>
      <c r="G179" s="31"/>
      <c r="H179" s="31"/>
      <c r="I179" s="31"/>
      <c r="J179" s="31"/>
      <c r="K179" s="31"/>
    </row>
    <row r="180" spans="1:11" ht="16.5">
      <c r="A180" s="29"/>
      <c r="B180" s="31"/>
      <c r="C180" s="31"/>
      <c r="D180" s="31"/>
      <c r="E180" s="31"/>
      <c r="F180" s="31"/>
      <c r="G180" s="31"/>
      <c r="H180" s="31"/>
      <c r="I180" s="31"/>
      <c r="J180" s="31"/>
      <c r="K180" s="31"/>
    </row>
    <row r="181" spans="1:11" ht="16.5">
      <c r="A181" s="29"/>
      <c r="B181" s="31"/>
      <c r="C181" s="31"/>
      <c r="D181" s="31"/>
      <c r="E181" s="31"/>
      <c r="F181" s="31"/>
      <c r="G181" s="31"/>
      <c r="H181" s="31"/>
      <c r="I181" s="31"/>
      <c r="J181" s="31"/>
      <c r="K181" s="31"/>
    </row>
    <row r="182" spans="1:11" ht="16.5">
      <c r="A182" s="29"/>
      <c r="B182" s="31"/>
      <c r="C182" s="31"/>
      <c r="D182" s="31"/>
      <c r="E182" s="31"/>
      <c r="F182" s="31"/>
      <c r="G182" s="31"/>
      <c r="H182" s="31"/>
      <c r="I182" s="31"/>
      <c r="J182" s="31"/>
      <c r="K182" s="31"/>
    </row>
    <row r="183" spans="1:11" ht="16.5">
      <c r="A183" s="29"/>
      <c r="B183" s="31"/>
      <c r="C183" s="31"/>
      <c r="D183" s="31"/>
      <c r="E183" s="31"/>
      <c r="F183" s="31"/>
      <c r="G183" s="31"/>
      <c r="H183" s="31"/>
      <c r="I183" s="31"/>
      <c r="J183" s="31"/>
      <c r="K183" s="31"/>
    </row>
    <row r="184" spans="1:11" ht="16.5">
      <c r="A184" s="29"/>
      <c r="B184" s="31"/>
      <c r="C184" s="31"/>
      <c r="D184" s="31"/>
      <c r="E184" s="31"/>
      <c r="F184" s="31"/>
      <c r="G184" s="31"/>
      <c r="H184" s="31"/>
      <c r="I184" s="31"/>
      <c r="J184" s="31"/>
      <c r="K184" s="31"/>
    </row>
    <row r="185" spans="1:11" ht="16.5">
      <c r="A185" s="29"/>
      <c r="B185" s="31"/>
      <c r="C185" s="31"/>
      <c r="D185" s="31"/>
      <c r="E185" s="31"/>
      <c r="F185" s="31"/>
      <c r="G185" s="31"/>
      <c r="H185" s="31"/>
      <c r="I185" s="31"/>
      <c r="J185" s="31"/>
      <c r="K185" s="31"/>
    </row>
    <row r="186" spans="1:11" ht="16.5">
      <c r="A186" s="29"/>
      <c r="B186" s="31"/>
      <c r="C186" s="31"/>
      <c r="D186" s="31"/>
      <c r="E186" s="31"/>
      <c r="F186" s="31"/>
      <c r="G186" s="31"/>
      <c r="H186" s="31"/>
      <c r="I186" s="31"/>
      <c r="J186" s="31"/>
      <c r="K186" s="31"/>
    </row>
    <row r="187" spans="1:11" ht="16.5">
      <c r="A187" s="29"/>
      <c r="B187" s="31"/>
      <c r="C187" s="31"/>
      <c r="D187" s="31"/>
      <c r="E187" s="31"/>
      <c r="F187" s="31"/>
      <c r="G187" s="31"/>
      <c r="H187" s="31"/>
      <c r="I187" s="31"/>
      <c r="J187" s="31"/>
      <c r="K187" s="31"/>
    </row>
    <row r="188" spans="1:11" ht="16.5">
      <c r="A188" s="29"/>
      <c r="B188" s="31"/>
      <c r="C188" s="31"/>
      <c r="D188" s="31"/>
      <c r="E188" s="31"/>
      <c r="F188" s="31"/>
      <c r="G188" s="31"/>
      <c r="H188" s="31"/>
      <c r="I188" s="31"/>
      <c r="J188" s="31"/>
      <c r="K188" s="31"/>
    </row>
    <row r="189" spans="1:11" ht="16.5">
      <c r="A189" s="29"/>
      <c r="B189" s="31"/>
      <c r="C189" s="31"/>
      <c r="D189" s="31"/>
      <c r="E189" s="31"/>
      <c r="F189" s="31"/>
      <c r="G189" s="31"/>
      <c r="H189" s="31"/>
      <c r="I189" s="31"/>
      <c r="J189" s="31"/>
      <c r="K189" s="31"/>
    </row>
    <row r="190" spans="1:11" ht="16.5">
      <c r="A190" s="29"/>
      <c r="B190" s="31"/>
      <c r="C190" s="31"/>
      <c r="D190" s="31"/>
      <c r="E190" s="31"/>
      <c r="F190" s="31"/>
      <c r="G190" s="31"/>
      <c r="H190" s="31"/>
      <c r="I190" s="31"/>
      <c r="J190" s="31"/>
      <c r="K190" s="31"/>
    </row>
    <row r="191" spans="1:11" ht="16.5">
      <c r="A191" s="29"/>
      <c r="B191" s="31"/>
      <c r="C191" s="31"/>
      <c r="D191" s="31"/>
      <c r="E191" s="31"/>
      <c r="F191" s="31"/>
      <c r="G191" s="31"/>
      <c r="H191" s="31"/>
      <c r="I191" s="31"/>
      <c r="J191" s="31"/>
      <c r="K191" s="31"/>
    </row>
    <row r="192" spans="1:11" ht="16.5">
      <c r="A192" s="29"/>
      <c r="B192" s="31"/>
      <c r="C192" s="31"/>
      <c r="D192" s="31"/>
      <c r="E192" s="31"/>
      <c r="F192" s="31"/>
      <c r="G192" s="31"/>
      <c r="H192" s="31"/>
      <c r="I192" s="31"/>
      <c r="J192" s="31"/>
      <c r="K192" s="31"/>
    </row>
    <row r="193" spans="1:11" ht="16.5">
      <c r="A193" s="29"/>
      <c r="B193" s="31"/>
      <c r="C193" s="31"/>
      <c r="D193" s="31"/>
      <c r="E193" s="31"/>
      <c r="F193" s="31"/>
      <c r="G193" s="31"/>
      <c r="H193" s="31"/>
      <c r="I193" s="31"/>
      <c r="J193" s="31"/>
      <c r="K193" s="31"/>
    </row>
    <row r="194" spans="1:11" ht="16.5">
      <c r="A194" s="29"/>
      <c r="B194" s="31"/>
      <c r="C194" s="31"/>
      <c r="D194" s="31"/>
      <c r="E194" s="31"/>
      <c r="F194" s="31"/>
      <c r="G194" s="31"/>
      <c r="H194" s="31"/>
      <c r="I194" s="31"/>
      <c r="J194" s="31"/>
      <c r="K194" s="31"/>
    </row>
    <row r="195" spans="1:11" ht="16.5">
      <c r="A195" s="29"/>
      <c r="B195" s="31"/>
      <c r="C195" s="31"/>
      <c r="D195" s="31"/>
      <c r="E195" s="31"/>
      <c r="F195" s="31"/>
      <c r="G195" s="31"/>
      <c r="H195" s="31"/>
      <c r="I195" s="31"/>
      <c r="J195" s="31"/>
      <c r="K195" s="31"/>
    </row>
    <row r="196" spans="1:11" ht="16.5">
      <c r="A196" s="29"/>
      <c r="B196" s="31"/>
      <c r="C196" s="31"/>
      <c r="D196" s="31"/>
      <c r="E196" s="31"/>
      <c r="F196" s="31"/>
      <c r="G196" s="31"/>
      <c r="H196" s="31"/>
      <c r="I196" s="31"/>
      <c r="J196" s="31"/>
      <c r="K196" s="31"/>
    </row>
    <row r="197" spans="1:11" ht="16.5">
      <c r="A197" s="29"/>
      <c r="B197" s="31"/>
      <c r="C197" s="31"/>
      <c r="D197" s="31"/>
      <c r="E197" s="31"/>
      <c r="F197" s="31"/>
      <c r="G197" s="31"/>
      <c r="H197" s="31"/>
      <c r="I197" s="31"/>
      <c r="J197" s="31"/>
      <c r="K197" s="31"/>
    </row>
    <row r="198" spans="1:11" ht="16.5">
      <c r="A198" s="29"/>
      <c r="B198" s="31"/>
      <c r="C198" s="31"/>
      <c r="D198" s="31"/>
      <c r="E198" s="31"/>
      <c r="F198" s="31"/>
      <c r="G198" s="31"/>
      <c r="H198" s="31"/>
      <c r="I198" s="31"/>
      <c r="J198" s="31"/>
      <c r="K198" s="31"/>
    </row>
    <row r="199" spans="1:11" ht="16.5">
      <c r="A199" s="29"/>
      <c r="B199" s="31"/>
      <c r="C199" s="31"/>
      <c r="D199" s="31"/>
      <c r="E199" s="31"/>
      <c r="F199" s="31"/>
      <c r="G199" s="31"/>
      <c r="H199" s="31"/>
      <c r="I199" s="31"/>
      <c r="J199" s="31"/>
      <c r="K199" s="31"/>
    </row>
    <row r="200" spans="1:11" ht="16.5">
      <c r="A200" s="29"/>
      <c r="B200" s="31"/>
      <c r="C200" s="31"/>
      <c r="D200" s="31"/>
      <c r="E200" s="31"/>
      <c r="F200" s="31"/>
      <c r="G200" s="31"/>
      <c r="H200" s="31"/>
      <c r="I200" s="31"/>
      <c r="J200" s="31"/>
      <c r="K200" s="31"/>
    </row>
    <row r="201" spans="1:11" ht="16.5">
      <c r="A201" s="29"/>
      <c r="B201" s="31"/>
      <c r="C201" s="31"/>
      <c r="D201" s="31"/>
      <c r="E201" s="31"/>
      <c r="F201" s="31"/>
      <c r="G201" s="31"/>
      <c r="H201" s="31"/>
      <c r="I201" s="31"/>
      <c r="J201" s="31"/>
      <c r="K201" s="31"/>
    </row>
    <row r="202" spans="1:11" ht="16.5">
      <c r="A202" s="29"/>
      <c r="B202" s="31"/>
      <c r="C202" s="31"/>
      <c r="D202" s="31"/>
      <c r="E202" s="31"/>
      <c r="F202" s="31"/>
      <c r="G202" s="31"/>
      <c r="H202" s="31"/>
      <c r="I202" s="31"/>
      <c r="J202" s="31"/>
      <c r="K202" s="31"/>
    </row>
    <row r="203" spans="1:11" ht="16.5">
      <c r="A203" s="29"/>
      <c r="B203" s="31"/>
      <c r="C203" s="31"/>
      <c r="D203" s="31"/>
      <c r="E203" s="31"/>
      <c r="F203" s="31"/>
      <c r="G203" s="31"/>
      <c r="H203" s="31"/>
      <c r="I203" s="31"/>
      <c r="J203" s="31"/>
      <c r="K203" s="31"/>
    </row>
    <row r="204" spans="1:11" ht="16.5">
      <c r="A204" s="29"/>
      <c r="B204" s="31"/>
      <c r="C204" s="31"/>
      <c r="D204" s="31"/>
      <c r="E204" s="31"/>
      <c r="F204" s="31"/>
      <c r="G204" s="31"/>
      <c r="H204" s="31"/>
      <c r="I204" s="31"/>
      <c r="J204" s="31"/>
      <c r="K204" s="31"/>
    </row>
    <row r="205" spans="1:11" ht="16.5">
      <c r="A205" s="29"/>
      <c r="B205" s="31"/>
      <c r="C205" s="31"/>
      <c r="D205" s="31"/>
      <c r="E205" s="31"/>
      <c r="F205" s="31"/>
      <c r="G205" s="31"/>
      <c r="H205" s="31"/>
      <c r="I205" s="31"/>
      <c r="J205" s="31"/>
      <c r="K205" s="31"/>
    </row>
    <row r="206" spans="1:11" ht="16.5">
      <c r="A206" s="29"/>
      <c r="B206" s="31"/>
      <c r="C206" s="31"/>
      <c r="D206" s="31"/>
      <c r="E206" s="31"/>
      <c r="F206" s="31"/>
      <c r="G206" s="31"/>
      <c r="H206" s="31"/>
      <c r="I206" s="31"/>
      <c r="J206" s="31"/>
      <c r="K206" s="31"/>
    </row>
    <row r="207" spans="1:11" ht="16.5">
      <c r="A207" s="29"/>
      <c r="B207" s="31"/>
      <c r="C207" s="31"/>
      <c r="D207" s="31"/>
      <c r="E207" s="31"/>
      <c r="F207" s="31"/>
      <c r="G207" s="31"/>
      <c r="H207" s="31"/>
      <c r="I207" s="31"/>
      <c r="J207" s="31"/>
      <c r="K207" s="31"/>
    </row>
    <row r="208" spans="1:11" ht="16.5">
      <c r="A208" s="29"/>
      <c r="B208" s="31"/>
      <c r="C208" s="31"/>
      <c r="D208" s="31"/>
      <c r="E208" s="31"/>
      <c r="F208" s="31"/>
      <c r="G208" s="31"/>
      <c r="H208" s="31"/>
      <c r="I208" s="31"/>
      <c r="J208" s="31"/>
      <c r="K208" s="31"/>
    </row>
    <row r="209" spans="1:11" ht="16.5">
      <c r="A209" s="29"/>
      <c r="B209" s="31"/>
      <c r="C209" s="31"/>
      <c r="D209" s="31"/>
      <c r="E209" s="31"/>
      <c r="F209" s="31"/>
      <c r="G209" s="31"/>
      <c r="H209" s="31"/>
      <c r="I209" s="31"/>
      <c r="J209" s="31"/>
      <c r="K209" s="31"/>
    </row>
    <row r="210" spans="1:11" ht="16.5">
      <c r="A210" s="29"/>
      <c r="B210" s="31"/>
      <c r="C210" s="31"/>
      <c r="D210" s="31"/>
      <c r="E210" s="31"/>
      <c r="F210" s="31"/>
      <c r="G210" s="31"/>
      <c r="H210" s="31"/>
      <c r="I210" s="31"/>
      <c r="J210" s="31"/>
      <c r="K210" s="31"/>
    </row>
    <row r="211" spans="1:11" ht="16.5">
      <c r="A211" s="29"/>
      <c r="B211" s="31"/>
      <c r="C211" s="31"/>
      <c r="D211" s="31"/>
      <c r="E211" s="31"/>
      <c r="F211" s="31"/>
      <c r="G211" s="31"/>
      <c r="H211" s="31"/>
      <c r="I211" s="31"/>
      <c r="J211" s="31"/>
      <c r="K211" s="31"/>
    </row>
    <row r="212" spans="1:11" ht="16.5">
      <c r="A212" s="29"/>
      <c r="B212" s="31"/>
      <c r="C212" s="31"/>
      <c r="D212" s="31"/>
      <c r="E212" s="31"/>
      <c r="F212" s="31"/>
      <c r="G212" s="31"/>
      <c r="H212" s="31"/>
      <c r="I212" s="31"/>
      <c r="J212" s="31"/>
      <c r="K212" s="31"/>
    </row>
    <row r="213" spans="1:11" ht="16.5">
      <c r="A213" s="29"/>
      <c r="B213" s="31"/>
      <c r="C213" s="31"/>
      <c r="D213" s="31"/>
      <c r="E213" s="31"/>
      <c r="F213" s="31"/>
      <c r="G213" s="31"/>
      <c r="H213" s="31"/>
      <c r="I213" s="31"/>
      <c r="J213" s="31"/>
      <c r="K213" s="31"/>
    </row>
    <row r="214" spans="1:11" ht="16.5">
      <c r="A214" s="29"/>
      <c r="B214" s="31"/>
      <c r="C214" s="31"/>
      <c r="D214" s="31"/>
      <c r="E214" s="31"/>
      <c r="F214" s="31"/>
      <c r="G214" s="31"/>
      <c r="H214" s="31"/>
      <c r="I214" s="31"/>
      <c r="J214" s="31"/>
      <c r="K214" s="31"/>
    </row>
    <row r="215" spans="1:11" ht="16.5">
      <c r="A215" s="29"/>
      <c r="B215" s="31"/>
      <c r="C215" s="31"/>
      <c r="D215" s="31"/>
      <c r="E215" s="31"/>
      <c r="F215" s="31"/>
      <c r="G215" s="31"/>
      <c r="H215" s="31"/>
      <c r="I215" s="31"/>
      <c r="J215" s="31"/>
      <c r="K215" s="31"/>
    </row>
    <row r="216" spans="1:11" ht="16.5">
      <c r="A216" s="29"/>
      <c r="B216" s="31"/>
      <c r="C216" s="31"/>
      <c r="D216" s="31"/>
      <c r="E216" s="31"/>
      <c r="F216" s="31"/>
      <c r="G216" s="31"/>
      <c r="H216" s="31"/>
      <c r="I216" s="31"/>
      <c r="J216" s="31"/>
      <c r="K216" s="31"/>
    </row>
    <row r="217" spans="1:11" ht="16.5">
      <c r="A217" s="29"/>
      <c r="B217" s="31"/>
      <c r="C217" s="31"/>
      <c r="D217" s="31"/>
      <c r="E217" s="31"/>
      <c r="F217" s="31"/>
      <c r="G217" s="31"/>
      <c r="H217" s="31"/>
      <c r="I217" s="31"/>
      <c r="J217" s="31"/>
      <c r="K217" s="31"/>
    </row>
    <row r="218" spans="1:11" ht="16.5">
      <c r="A218" s="29"/>
      <c r="B218" s="31"/>
      <c r="C218" s="31"/>
      <c r="D218" s="31"/>
      <c r="E218" s="31"/>
      <c r="F218" s="31"/>
      <c r="G218" s="31"/>
      <c r="H218" s="31"/>
      <c r="I218" s="31"/>
      <c r="J218" s="31"/>
      <c r="K218" s="31"/>
    </row>
    <row r="219" spans="1:11" ht="16.5">
      <c r="A219" s="29"/>
      <c r="B219" s="31"/>
      <c r="C219" s="31"/>
      <c r="D219" s="31"/>
      <c r="E219" s="31"/>
      <c r="F219" s="31"/>
      <c r="G219" s="31"/>
      <c r="H219" s="31"/>
      <c r="I219" s="31"/>
      <c r="J219" s="31"/>
      <c r="K219" s="31"/>
    </row>
    <row r="220" spans="1:11" ht="16.5">
      <c r="A220" s="29"/>
      <c r="B220" s="31"/>
      <c r="C220" s="31"/>
      <c r="D220" s="31"/>
      <c r="E220" s="31"/>
      <c r="F220" s="31"/>
      <c r="G220" s="31"/>
      <c r="H220" s="31"/>
      <c r="I220" s="31"/>
      <c r="J220" s="31"/>
      <c r="K220" s="31"/>
    </row>
    <row r="221" spans="1:11" ht="16.5">
      <c r="A221" s="29"/>
      <c r="B221" s="31"/>
      <c r="C221" s="31"/>
      <c r="D221" s="31"/>
      <c r="E221" s="31"/>
      <c r="F221" s="31"/>
      <c r="G221" s="31"/>
      <c r="H221" s="31"/>
      <c r="I221" s="31"/>
      <c r="J221" s="31"/>
      <c r="K221" s="31"/>
    </row>
    <row r="222" spans="1:11" ht="16.5">
      <c r="A222" s="29"/>
      <c r="B222" s="31"/>
      <c r="C222" s="31"/>
      <c r="D222" s="31"/>
      <c r="E222" s="31"/>
      <c r="F222" s="31"/>
      <c r="G222" s="31"/>
      <c r="H222" s="31"/>
      <c r="I222" s="31"/>
      <c r="J222" s="31"/>
      <c r="K222" s="31"/>
    </row>
    <row r="223" spans="1:11" ht="16.5">
      <c r="A223" s="29"/>
      <c r="B223" s="31"/>
      <c r="C223" s="31"/>
      <c r="D223" s="31"/>
      <c r="E223" s="31"/>
      <c r="F223" s="31"/>
      <c r="G223" s="31"/>
      <c r="H223" s="31"/>
      <c r="I223" s="31"/>
      <c r="J223" s="31"/>
      <c r="K223" s="31"/>
    </row>
    <row r="224" spans="1:11" ht="16.5">
      <c r="A224" s="29"/>
      <c r="B224" s="31"/>
      <c r="C224" s="31"/>
      <c r="D224" s="31"/>
      <c r="E224" s="31"/>
      <c r="F224" s="31"/>
      <c r="G224" s="31"/>
      <c r="H224" s="31"/>
      <c r="I224" s="31"/>
      <c r="J224" s="31"/>
      <c r="K224" s="31"/>
    </row>
    <row r="225" spans="1:11" ht="16.5">
      <c r="A225" s="29"/>
      <c r="B225" s="31"/>
      <c r="C225" s="31"/>
      <c r="D225" s="31"/>
      <c r="E225" s="31"/>
      <c r="F225" s="31"/>
      <c r="G225" s="31"/>
      <c r="H225" s="31"/>
      <c r="I225" s="31"/>
      <c r="J225" s="31"/>
      <c r="K225" s="31"/>
    </row>
    <row r="226" spans="1:11" ht="16.5">
      <c r="A226" s="29"/>
      <c r="B226" s="31"/>
      <c r="C226" s="31"/>
      <c r="D226" s="31"/>
      <c r="E226" s="31"/>
      <c r="F226" s="31"/>
      <c r="G226" s="31"/>
      <c r="H226" s="31"/>
      <c r="I226" s="31"/>
      <c r="J226" s="31"/>
      <c r="K226" s="31"/>
    </row>
    <row r="227" spans="1:11" ht="16.5">
      <c r="A227" s="29"/>
      <c r="B227" s="31"/>
      <c r="C227" s="31"/>
      <c r="D227" s="31"/>
      <c r="E227" s="31"/>
      <c r="F227" s="31"/>
      <c r="G227" s="31"/>
      <c r="H227" s="31"/>
      <c r="I227" s="31"/>
      <c r="J227" s="31"/>
      <c r="K227" s="31"/>
    </row>
    <row r="228" spans="1:11" ht="16.5">
      <c r="A228" s="29"/>
      <c r="B228" s="31"/>
      <c r="C228" s="31"/>
      <c r="D228" s="31"/>
      <c r="E228" s="31"/>
      <c r="F228" s="31"/>
      <c r="G228" s="31"/>
      <c r="H228" s="31"/>
      <c r="I228" s="31"/>
      <c r="J228" s="31"/>
      <c r="K228" s="31"/>
    </row>
    <row r="229" spans="1:11" ht="16.5">
      <c r="A229" s="29"/>
      <c r="B229" s="31"/>
      <c r="C229" s="31"/>
      <c r="D229" s="31"/>
      <c r="E229" s="31"/>
      <c r="F229" s="31"/>
      <c r="G229" s="31"/>
      <c r="H229" s="31"/>
      <c r="I229" s="31"/>
      <c r="J229" s="31"/>
      <c r="K229" s="31"/>
    </row>
    <row r="230" spans="1:11" ht="16.5">
      <c r="A230" s="29"/>
      <c r="B230" s="31"/>
      <c r="C230" s="31"/>
      <c r="D230" s="31"/>
      <c r="E230" s="31"/>
      <c r="F230" s="31"/>
      <c r="G230" s="31"/>
      <c r="H230" s="31"/>
      <c r="I230" s="31"/>
      <c r="J230" s="31"/>
      <c r="K230" s="31"/>
    </row>
    <row r="231" spans="1:11" ht="16.5">
      <c r="A231" s="29"/>
      <c r="B231" s="31"/>
      <c r="C231" s="31"/>
      <c r="D231" s="31"/>
      <c r="E231" s="31"/>
      <c r="F231" s="31"/>
      <c r="G231" s="31"/>
      <c r="H231" s="31"/>
      <c r="I231" s="31"/>
      <c r="J231" s="31"/>
      <c r="K231" s="31"/>
    </row>
    <row r="232" spans="1:11" ht="16.5">
      <c r="A232" s="29"/>
      <c r="B232" s="31"/>
      <c r="C232" s="31"/>
      <c r="D232" s="31"/>
      <c r="E232" s="31"/>
      <c r="F232" s="31"/>
      <c r="G232" s="31"/>
      <c r="H232" s="31"/>
      <c r="I232" s="31"/>
      <c r="J232" s="31"/>
      <c r="K232" s="31"/>
    </row>
    <row r="233" spans="1:11" ht="16.5">
      <c r="A233" s="29"/>
      <c r="B233" s="31"/>
      <c r="C233" s="31"/>
      <c r="D233" s="31"/>
      <c r="E233" s="31"/>
      <c r="F233" s="31"/>
      <c r="G233" s="31"/>
      <c r="H233" s="31"/>
      <c r="I233" s="31"/>
      <c r="J233" s="31"/>
      <c r="K233" s="31"/>
    </row>
    <row r="234" spans="1:11" ht="16.5">
      <c r="A234" s="29"/>
      <c r="B234" s="31"/>
      <c r="C234" s="31"/>
      <c r="D234" s="31"/>
      <c r="E234" s="31"/>
      <c r="F234" s="31"/>
      <c r="G234" s="31"/>
      <c r="H234" s="31"/>
      <c r="I234" s="31"/>
      <c r="J234" s="31"/>
      <c r="K234" s="31"/>
    </row>
    <row r="235" spans="1:11" ht="16.5">
      <c r="A235" s="29"/>
      <c r="B235" s="31"/>
      <c r="C235" s="31"/>
      <c r="D235" s="31"/>
      <c r="E235" s="31"/>
      <c r="F235" s="31"/>
      <c r="G235" s="31"/>
      <c r="H235" s="31"/>
      <c r="I235" s="31"/>
      <c r="J235" s="31"/>
      <c r="K235" s="31"/>
    </row>
    <row r="236" spans="1:11" ht="16.5">
      <c r="A236" s="29"/>
      <c r="B236" s="31"/>
      <c r="C236" s="31"/>
      <c r="D236" s="31"/>
      <c r="E236" s="31"/>
      <c r="F236" s="31"/>
      <c r="G236" s="31"/>
      <c r="H236" s="31"/>
      <c r="I236" s="31"/>
      <c r="J236" s="31"/>
      <c r="K236" s="31"/>
    </row>
    <row r="237" spans="1:11" ht="16.5">
      <c r="A237" s="29"/>
      <c r="B237" s="31"/>
      <c r="C237" s="31"/>
      <c r="D237" s="31"/>
      <c r="E237" s="31"/>
      <c r="F237" s="31"/>
      <c r="G237" s="31"/>
      <c r="H237" s="31"/>
      <c r="I237" s="31"/>
      <c r="J237" s="31"/>
      <c r="K237" s="31"/>
    </row>
    <row r="238" spans="1:11" ht="16.5">
      <c r="A238" s="29"/>
      <c r="B238" s="31"/>
      <c r="C238" s="31"/>
      <c r="D238" s="31"/>
      <c r="E238" s="31"/>
      <c r="F238" s="31"/>
      <c r="G238" s="31"/>
      <c r="H238" s="31"/>
      <c r="I238" s="31"/>
      <c r="J238" s="31"/>
      <c r="K238" s="31"/>
    </row>
    <row r="239" spans="1:11" ht="16.5">
      <c r="A239" s="29"/>
      <c r="B239" s="31"/>
      <c r="C239" s="31"/>
      <c r="D239" s="31"/>
      <c r="E239" s="31"/>
      <c r="F239" s="31"/>
      <c r="G239" s="31"/>
      <c r="H239" s="31"/>
      <c r="I239" s="31"/>
      <c r="J239" s="31"/>
      <c r="K239" s="31"/>
    </row>
    <row r="240" spans="1:11" ht="16.5">
      <c r="A240" s="29"/>
      <c r="B240" s="31"/>
      <c r="C240" s="31"/>
      <c r="D240" s="31"/>
      <c r="E240" s="31"/>
      <c r="F240" s="31"/>
      <c r="G240" s="31"/>
      <c r="H240" s="31"/>
      <c r="I240" s="31"/>
      <c r="J240" s="31"/>
      <c r="K240" s="31"/>
    </row>
    <row r="241" spans="1:11" ht="16.5">
      <c r="A241" s="29"/>
      <c r="B241" s="31"/>
      <c r="C241" s="31"/>
      <c r="D241" s="31"/>
      <c r="E241" s="31"/>
      <c r="F241" s="31"/>
      <c r="G241" s="31"/>
      <c r="H241" s="31"/>
      <c r="I241" s="31"/>
      <c r="J241" s="31"/>
      <c r="K241" s="31"/>
    </row>
    <row r="242" spans="1:11" ht="16.5">
      <c r="A242" s="29"/>
      <c r="B242" s="31"/>
      <c r="C242" s="31"/>
      <c r="D242" s="31"/>
      <c r="E242" s="31"/>
      <c r="F242" s="31"/>
      <c r="G242" s="31"/>
      <c r="H242" s="31"/>
      <c r="I242" s="31"/>
      <c r="J242" s="31"/>
      <c r="K242" s="31"/>
    </row>
    <row r="243" spans="1:11" ht="16.5">
      <c r="A243" s="29"/>
      <c r="B243" s="31"/>
      <c r="C243" s="31"/>
      <c r="D243" s="31"/>
      <c r="E243" s="31"/>
      <c r="F243" s="31"/>
      <c r="G243" s="31"/>
      <c r="H243" s="31"/>
      <c r="I243" s="31"/>
      <c r="J243" s="31"/>
      <c r="K243" s="31"/>
    </row>
    <row r="244" spans="1:11" ht="16.5">
      <c r="A244" s="29"/>
      <c r="B244" s="31"/>
      <c r="C244" s="31"/>
      <c r="D244" s="31"/>
      <c r="E244" s="31"/>
      <c r="F244" s="31"/>
      <c r="G244" s="31"/>
      <c r="H244" s="31"/>
      <c r="I244" s="31"/>
      <c r="J244" s="31"/>
      <c r="K244" s="31"/>
    </row>
    <row r="245" spans="1:11" ht="16.5">
      <c r="A245" s="29"/>
      <c r="B245" s="31"/>
      <c r="C245" s="31"/>
      <c r="D245" s="31"/>
      <c r="E245" s="31"/>
      <c r="F245" s="31"/>
      <c r="G245" s="31"/>
      <c r="H245" s="31"/>
      <c r="I245" s="31"/>
      <c r="J245" s="31"/>
      <c r="K245" s="31"/>
    </row>
    <row r="246" spans="1:11" ht="16.5">
      <c r="A246" s="29"/>
      <c r="B246" s="31"/>
      <c r="C246" s="31"/>
      <c r="D246" s="31"/>
      <c r="E246" s="31"/>
      <c r="F246" s="31"/>
      <c r="G246" s="31"/>
      <c r="H246" s="31"/>
      <c r="I246" s="31"/>
      <c r="J246" s="31"/>
      <c r="K246" s="31"/>
    </row>
    <row r="247" spans="1:11" ht="16.5">
      <c r="A247" s="29"/>
      <c r="B247" s="31"/>
      <c r="C247" s="31"/>
      <c r="D247" s="31"/>
      <c r="E247" s="31"/>
      <c r="F247" s="31"/>
      <c r="G247" s="31"/>
      <c r="H247" s="31"/>
      <c r="I247" s="31"/>
      <c r="J247" s="31"/>
      <c r="K247" s="31"/>
    </row>
    <row r="248" spans="1:11" ht="16.5">
      <c r="A248" s="29"/>
      <c r="B248" s="31"/>
      <c r="C248" s="31"/>
      <c r="D248" s="31"/>
      <c r="E248" s="31"/>
      <c r="F248" s="31"/>
      <c r="G248" s="31"/>
      <c r="H248" s="31"/>
      <c r="I248" s="31"/>
      <c r="J248" s="31"/>
      <c r="K248" s="31"/>
    </row>
    <row r="249" spans="1:11" ht="16.5">
      <c r="A249" s="29"/>
      <c r="B249" s="31"/>
      <c r="C249" s="31"/>
      <c r="D249" s="31"/>
      <c r="E249" s="31"/>
      <c r="F249" s="31"/>
      <c r="G249" s="31"/>
      <c r="H249" s="31"/>
      <c r="I249" s="31"/>
      <c r="J249" s="31"/>
      <c r="K249" s="31"/>
    </row>
    <row r="250" spans="1:11" ht="16.5">
      <c r="A250" s="29"/>
      <c r="B250" s="31"/>
      <c r="C250" s="31"/>
      <c r="D250" s="31"/>
      <c r="E250" s="31"/>
      <c r="F250" s="31"/>
      <c r="G250" s="31"/>
      <c r="H250" s="31"/>
      <c r="I250" s="31"/>
      <c r="J250" s="31"/>
      <c r="K250" s="31"/>
    </row>
    <row r="251" spans="1:11" ht="16.5">
      <c r="A251" s="29"/>
      <c r="B251" s="31"/>
      <c r="C251" s="31"/>
      <c r="D251" s="31"/>
      <c r="E251" s="31"/>
      <c r="F251" s="31"/>
      <c r="G251" s="31"/>
      <c r="H251" s="31"/>
      <c r="I251" s="31"/>
      <c r="J251" s="31"/>
      <c r="K251" s="31"/>
    </row>
    <row r="252" spans="1:11" ht="16.5">
      <c r="A252" s="29"/>
      <c r="B252" s="31"/>
      <c r="C252" s="31"/>
      <c r="D252" s="31"/>
      <c r="E252" s="31"/>
      <c r="F252" s="31"/>
      <c r="G252" s="31"/>
      <c r="H252" s="31"/>
      <c r="I252" s="31"/>
      <c r="J252" s="31"/>
      <c r="K252" s="31"/>
    </row>
    <row r="253" spans="1:11" ht="16.5">
      <c r="A253" s="29"/>
      <c r="B253" s="31"/>
      <c r="C253" s="31"/>
      <c r="D253" s="31"/>
      <c r="E253" s="31"/>
      <c r="F253" s="31"/>
      <c r="G253" s="31"/>
      <c r="H253" s="31"/>
      <c r="I253" s="31"/>
      <c r="J253" s="31"/>
      <c r="K253" s="31"/>
    </row>
    <row r="254" spans="1:11" ht="16.5">
      <c r="A254" s="29"/>
      <c r="B254" s="31"/>
      <c r="C254" s="31"/>
      <c r="D254" s="31"/>
      <c r="E254" s="31"/>
      <c r="F254" s="31"/>
      <c r="G254" s="31"/>
      <c r="H254" s="31"/>
      <c r="I254" s="31"/>
      <c r="J254" s="31"/>
      <c r="K254" s="31"/>
    </row>
    <row r="255" spans="1:11" ht="16.5">
      <c r="A255" s="29"/>
      <c r="B255" s="31"/>
      <c r="C255" s="31"/>
      <c r="D255" s="31"/>
      <c r="E255" s="31"/>
      <c r="F255" s="31"/>
      <c r="G255" s="31"/>
      <c r="H255" s="31"/>
      <c r="I255" s="31"/>
      <c r="J255" s="31"/>
      <c r="K255" s="31"/>
    </row>
    <row r="256" spans="1:11" ht="16.5">
      <c r="A256" s="29"/>
      <c r="B256" s="31"/>
      <c r="C256" s="31"/>
      <c r="D256" s="31"/>
      <c r="E256" s="31"/>
      <c r="F256" s="31"/>
      <c r="G256" s="31"/>
      <c r="H256" s="31"/>
      <c r="I256" s="31"/>
      <c r="J256" s="31"/>
      <c r="K256" s="31"/>
    </row>
    <row r="257" spans="1:11" ht="16.5">
      <c r="A257" s="29"/>
      <c r="B257" s="31"/>
      <c r="C257" s="31"/>
      <c r="D257" s="31"/>
      <c r="E257" s="31"/>
      <c r="F257" s="31"/>
      <c r="G257" s="31"/>
      <c r="H257" s="31"/>
      <c r="I257" s="31"/>
      <c r="J257" s="31"/>
      <c r="K257" s="31"/>
    </row>
    <row r="258" spans="1:11" ht="16.5">
      <c r="A258" s="29"/>
      <c r="B258" s="31"/>
      <c r="C258" s="31"/>
      <c r="D258" s="31"/>
      <c r="E258" s="31"/>
      <c r="F258" s="31"/>
      <c r="G258" s="31"/>
      <c r="H258" s="31"/>
      <c r="I258" s="31"/>
      <c r="J258" s="31"/>
      <c r="K258" s="31"/>
    </row>
    <row r="259" spans="1:11" ht="16.5">
      <c r="A259" s="29"/>
      <c r="B259" s="31"/>
      <c r="C259" s="31"/>
      <c r="D259" s="31"/>
      <c r="E259" s="31"/>
      <c r="F259" s="31"/>
      <c r="G259" s="31"/>
      <c r="H259" s="31"/>
      <c r="I259" s="31"/>
      <c r="J259" s="31"/>
      <c r="K259" s="31"/>
    </row>
    <row r="260" spans="1:11" ht="16.5">
      <c r="A260" s="29"/>
      <c r="B260" s="31"/>
      <c r="C260" s="31"/>
      <c r="D260" s="31"/>
      <c r="E260" s="31"/>
      <c r="F260" s="31"/>
      <c r="G260" s="31"/>
      <c r="H260" s="31"/>
      <c r="I260" s="31"/>
      <c r="J260" s="31"/>
      <c r="K260" s="31"/>
    </row>
    <row r="261" spans="1:11" ht="16.5">
      <c r="A261" s="29"/>
      <c r="B261" s="31"/>
      <c r="C261" s="31"/>
      <c r="D261" s="31"/>
      <c r="E261" s="31"/>
      <c r="F261" s="31"/>
      <c r="G261" s="31"/>
      <c r="H261" s="31"/>
      <c r="I261" s="31"/>
      <c r="J261" s="31"/>
      <c r="K261" s="31"/>
    </row>
    <row r="262" spans="1:11" ht="16.5">
      <c r="A262" s="29"/>
      <c r="B262" s="31"/>
      <c r="C262" s="31"/>
      <c r="D262" s="31"/>
      <c r="E262" s="31"/>
      <c r="F262" s="31"/>
      <c r="G262" s="31"/>
      <c r="H262" s="31"/>
      <c r="I262" s="31"/>
      <c r="J262" s="31"/>
      <c r="K262" s="31"/>
    </row>
    <row r="263" spans="1:11" ht="16.5">
      <c r="A263" s="29"/>
      <c r="B263" s="31"/>
      <c r="C263" s="31"/>
      <c r="D263" s="31"/>
      <c r="E263" s="31"/>
      <c r="F263" s="31"/>
      <c r="G263" s="31"/>
      <c r="H263" s="31"/>
      <c r="I263" s="31"/>
      <c r="J263" s="31"/>
      <c r="K263" s="31"/>
    </row>
    <row r="264" spans="1:11" ht="16.5">
      <c r="A264" s="29"/>
      <c r="B264" s="31"/>
      <c r="C264" s="31"/>
      <c r="D264" s="31"/>
      <c r="E264" s="31"/>
      <c r="F264" s="31"/>
      <c r="G264" s="31"/>
      <c r="H264" s="31"/>
      <c r="I264" s="31"/>
      <c r="J264" s="31"/>
      <c r="K264" s="31"/>
    </row>
    <row r="265" spans="1:11" ht="16.5">
      <c r="A265" s="29"/>
      <c r="B265" s="31"/>
      <c r="C265" s="31"/>
      <c r="D265" s="31"/>
      <c r="E265" s="31"/>
      <c r="F265" s="31"/>
      <c r="G265" s="31"/>
      <c r="H265" s="31"/>
      <c r="I265" s="31"/>
      <c r="J265" s="31"/>
      <c r="K265" s="31"/>
    </row>
    <row r="266" spans="1:11" ht="16.5">
      <c r="A266" s="29"/>
      <c r="B266" s="31"/>
      <c r="C266" s="31"/>
      <c r="D266" s="31"/>
      <c r="E266" s="31"/>
      <c r="F266" s="31"/>
      <c r="G266" s="31"/>
      <c r="H266" s="31"/>
      <c r="I266" s="31"/>
      <c r="J266" s="31"/>
      <c r="K266" s="31"/>
    </row>
    <row r="267" spans="1:11" ht="16.5">
      <c r="A267" s="29"/>
      <c r="B267" s="31"/>
      <c r="C267" s="31"/>
      <c r="D267" s="31"/>
      <c r="E267" s="31"/>
      <c r="F267" s="31"/>
      <c r="G267" s="31"/>
      <c r="H267" s="31"/>
      <c r="I267" s="31"/>
      <c r="J267" s="31"/>
      <c r="K267" s="31"/>
    </row>
    <row r="268" spans="1:11" ht="16.5">
      <c r="A268" s="29"/>
      <c r="B268" s="31"/>
      <c r="C268" s="31"/>
      <c r="D268" s="31"/>
      <c r="E268" s="31"/>
      <c r="F268" s="31"/>
      <c r="G268" s="31"/>
      <c r="H268" s="31"/>
      <c r="I268" s="31"/>
      <c r="J268" s="31"/>
      <c r="K268" s="31"/>
    </row>
    <row r="269" spans="1:11" ht="16.5">
      <c r="A269" s="29"/>
      <c r="B269" s="31"/>
      <c r="C269" s="31"/>
      <c r="D269" s="31"/>
      <c r="E269" s="31"/>
      <c r="F269" s="31"/>
      <c r="G269" s="31"/>
      <c r="H269" s="31"/>
      <c r="I269" s="31"/>
      <c r="J269" s="31"/>
      <c r="K269" s="31"/>
    </row>
    <row r="270" spans="1:11" ht="16.5">
      <c r="A270" s="29"/>
      <c r="B270" s="31"/>
      <c r="C270" s="31"/>
      <c r="D270" s="31"/>
      <c r="E270" s="31"/>
      <c r="F270" s="31"/>
      <c r="G270" s="31"/>
      <c r="H270" s="31"/>
      <c r="I270" s="31"/>
      <c r="J270" s="31"/>
      <c r="K270" s="31"/>
    </row>
    <row r="271" spans="1:11" ht="16.5">
      <c r="A271" s="29"/>
      <c r="B271" s="31"/>
      <c r="C271" s="31"/>
      <c r="D271" s="31"/>
      <c r="E271" s="31"/>
      <c r="F271" s="31"/>
      <c r="G271" s="31"/>
      <c r="H271" s="31"/>
      <c r="I271" s="31"/>
      <c r="J271" s="31"/>
      <c r="K271" s="31"/>
    </row>
    <row r="272" spans="1:11" ht="16.5">
      <c r="A272" s="29"/>
      <c r="B272" s="29"/>
      <c r="C272" s="29"/>
      <c r="D272" s="29"/>
      <c r="E272" s="31"/>
      <c r="F272" s="31"/>
      <c r="G272" s="31"/>
      <c r="H272" s="31"/>
      <c r="I272" s="31"/>
      <c r="J272" s="31"/>
      <c r="K272" s="31"/>
    </row>
    <row r="273" spans="1:11" ht="16.5">
      <c r="A273" s="29"/>
      <c r="B273" s="29"/>
      <c r="C273" s="29"/>
      <c r="D273" s="29"/>
      <c r="E273" s="31"/>
      <c r="F273" s="31"/>
      <c r="G273" s="31"/>
      <c r="H273" s="31"/>
      <c r="I273" s="31"/>
      <c r="J273" s="31"/>
      <c r="K273" s="31"/>
    </row>
    <row r="274" spans="1:11" ht="16.5">
      <c r="A274" s="29"/>
      <c r="B274" s="29"/>
      <c r="C274" s="29"/>
      <c r="D274" s="29"/>
      <c r="E274" s="31"/>
      <c r="F274" s="31"/>
      <c r="G274" s="31"/>
      <c r="H274" s="31"/>
      <c r="I274" s="31"/>
      <c r="J274" s="31"/>
      <c r="K274" s="31"/>
    </row>
    <row r="275" spans="1:11" ht="16.5">
      <c r="A275" s="29"/>
      <c r="B275" s="29"/>
      <c r="C275" s="29"/>
      <c r="D275" s="29"/>
      <c r="E275" s="31"/>
      <c r="F275" s="31"/>
      <c r="G275" s="31"/>
      <c r="H275" s="31"/>
      <c r="I275" s="31"/>
      <c r="J275" s="31"/>
      <c r="K275" s="31"/>
    </row>
    <row r="276" spans="1:11" ht="16.5">
      <c r="A276" s="29"/>
      <c r="B276" s="29"/>
      <c r="C276" s="29"/>
      <c r="D276" s="29"/>
      <c r="E276" s="31"/>
      <c r="F276" s="31"/>
      <c r="G276" s="31"/>
      <c r="H276" s="31"/>
      <c r="I276" s="31"/>
      <c r="J276" s="31"/>
      <c r="K276" s="31"/>
    </row>
    <row r="277" spans="1:11" ht="16.5">
      <c r="A277" s="29"/>
      <c r="B277" s="29"/>
      <c r="C277" s="29"/>
      <c r="D277" s="29"/>
      <c r="E277" s="31"/>
      <c r="F277" s="31"/>
      <c r="G277" s="31"/>
      <c r="H277" s="31"/>
      <c r="I277" s="31"/>
      <c r="J277" s="31"/>
      <c r="K277" s="31"/>
    </row>
    <row r="278" spans="1:11" ht="16.5">
      <c r="A278" s="29"/>
      <c r="B278" s="29"/>
      <c r="C278" s="29"/>
      <c r="D278" s="29"/>
      <c r="E278" s="31"/>
      <c r="F278" s="31"/>
      <c r="G278" s="31"/>
      <c r="H278" s="31"/>
      <c r="I278" s="31"/>
      <c r="J278" s="31"/>
      <c r="K278" s="31"/>
    </row>
    <row r="279" spans="1:11" ht="16.5">
      <c r="A279" s="29"/>
      <c r="B279" s="29"/>
      <c r="C279" s="29"/>
      <c r="D279" s="29"/>
      <c r="E279" s="31"/>
      <c r="F279" s="31"/>
      <c r="G279" s="31"/>
      <c r="H279" s="31"/>
      <c r="I279" s="31"/>
      <c r="J279" s="31"/>
      <c r="K279" s="31"/>
    </row>
    <row r="280" spans="1:11" ht="16.5">
      <c r="A280" s="29"/>
      <c r="B280" s="29"/>
      <c r="C280" s="29"/>
      <c r="D280" s="29"/>
      <c r="E280" s="31"/>
      <c r="F280" s="31"/>
      <c r="G280" s="31"/>
      <c r="H280" s="31"/>
      <c r="I280" s="31"/>
      <c r="J280" s="31"/>
      <c r="K280" s="31"/>
    </row>
    <row r="281" spans="1:11" ht="16.5">
      <c r="A281" s="29"/>
      <c r="B281" s="29"/>
      <c r="C281" s="29"/>
      <c r="D281" s="29"/>
      <c r="E281" s="31"/>
      <c r="F281" s="31"/>
      <c r="G281" s="31"/>
      <c r="H281" s="31"/>
      <c r="I281" s="31"/>
      <c r="J281" s="31"/>
      <c r="K281" s="31"/>
    </row>
    <row r="282" spans="1:11" ht="16.5">
      <c r="A282" s="29"/>
      <c r="B282" s="29"/>
      <c r="C282" s="29"/>
      <c r="D282" s="29"/>
      <c r="E282" s="31"/>
      <c r="F282" s="31"/>
      <c r="G282" s="31"/>
      <c r="H282" s="31"/>
      <c r="I282" s="31"/>
      <c r="J282" s="31"/>
      <c r="K282" s="31"/>
    </row>
    <row r="283" spans="1:11" ht="16.5">
      <c r="A283" s="29"/>
      <c r="B283" s="29"/>
      <c r="C283" s="29"/>
      <c r="D283" s="29"/>
      <c r="E283" s="31"/>
      <c r="F283" s="31"/>
      <c r="G283" s="31"/>
      <c r="H283" s="31"/>
      <c r="I283" s="31"/>
      <c r="J283" s="31"/>
      <c r="K283" s="31"/>
    </row>
    <row r="284" spans="1:11" ht="16.5">
      <c r="A284" s="29"/>
      <c r="B284" s="29"/>
      <c r="C284" s="29"/>
      <c r="D284" s="29"/>
      <c r="E284" s="31"/>
      <c r="F284" s="31"/>
      <c r="G284" s="31"/>
      <c r="H284" s="31"/>
      <c r="I284" s="31"/>
      <c r="J284" s="31"/>
      <c r="K284" s="31"/>
    </row>
    <row r="285" spans="1:11" ht="16.5">
      <c r="A285" s="29"/>
      <c r="B285" s="29"/>
      <c r="C285" s="29"/>
      <c r="D285" s="29"/>
      <c r="E285" s="31"/>
      <c r="F285" s="31"/>
      <c r="G285" s="31"/>
      <c r="H285" s="31"/>
      <c r="I285" s="31"/>
      <c r="J285" s="31"/>
      <c r="K285" s="31"/>
    </row>
    <row r="286" spans="1:11" ht="16.5">
      <c r="A286" s="29"/>
      <c r="B286" s="29"/>
      <c r="C286" s="29"/>
      <c r="D286" s="29"/>
      <c r="E286" s="31"/>
      <c r="F286" s="31"/>
      <c r="G286" s="31"/>
      <c r="H286" s="31"/>
      <c r="I286" s="31"/>
      <c r="J286" s="31"/>
      <c r="K286" s="31"/>
    </row>
    <row r="287" spans="1:11" ht="16.5">
      <c r="A287" s="29"/>
      <c r="B287" s="29"/>
      <c r="C287" s="29"/>
      <c r="D287" s="29"/>
      <c r="E287" s="31"/>
      <c r="F287" s="31"/>
      <c r="G287" s="31"/>
      <c r="H287" s="31"/>
      <c r="I287" s="31"/>
      <c r="J287" s="31"/>
      <c r="K287" s="31"/>
    </row>
    <row r="288" spans="1:11" ht="16.5">
      <c r="A288" s="29"/>
      <c r="B288" s="29"/>
      <c r="C288" s="29"/>
      <c r="D288" s="29"/>
      <c r="E288" s="31"/>
      <c r="F288" s="31"/>
      <c r="G288" s="31"/>
      <c r="H288" s="31"/>
      <c r="I288" s="31"/>
      <c r="J288" s="31"/>
      <c r="K288" s="31"/>
    </row>
    <row r="289" spans="1:11" ht="16.5">
      <c r="A289" s="29"/>
      <c r="B289" s="29"/>
      <c r="C289" s="29"/>
      <c r="D289" s="29"/>
      <c r="E289" s="31"/>
      <c r="F289" s="31"/>
      <c r="G289" s="31"/>
      <c r="H289" s="31"/>
      <c r="I289" s="31"/>
      <c r="J289" s="31"/>
      <c r="K289" s="31"/>
    </row>
    <row r="290" spans="1:11" ht="16.5">
      <c r="A290" s="29"/>
      <c r="B290" s="29"/>
      <c r="C290" s="29"/>
      <c r="D290" s="29"/>
      <c r="E290" s="31"/>
      <c r="F290" s="31"/>
      <c r="G290" s="31"/>
      <c r="H290" s="31"/>
      <c r="I290" s="31"/>
      <c r="J290" s="31"/>
      <c r="K290" s="31"/>
    </row>
    <row r="291" spans="1:11" ht="16.5">
      <c r="A291" s="29"/>
      <c r="B291" s="29"/>
      <c r="C291" s="29"/>
      <c r="D291" s="29"/>
      <c r="E291" s="31"/>
      <c r="F291" s="31"/>
      <c r="G291" s="31"/>
      <c r="H291" s="31"/>
      <c r="I291" s="31"/>
      <c r="J291" s="31"/>
      <c r="K291" s="31"/>
    </row>
    <row r="292" spans="1:11" ht="16.5">
      <c r="A292" s="29"/>
      <c r="B292" s="29"/>
      <c r="C292" s="29"/>
      <c r="D292" s="29"/>
      <c r="E292" s="31"/>
      <c r="F292" s="31"/>
      <c r="G292" s="31"/>
      <c r="H292" s="31"/>
      <c r="I292" s="31"/>
      <c r="J292" s="31"/>
      <c r="K292" s="31"/>
    </row>
    <row r="293" spans="1:11" ht="16.5">
      <c r="A293" s="29"/>
      <c r="B293" s="29"/>
      <c r="C293" s="29"/>
      <c r="D293" s="29"/>
      <c r="E293" s="31"/>
      <c r="F293" s="31"/>
      <c r="G293" s="31"/>
      <c r="H293" s="31"/>
      <c r="I293" s="31"/>
      <c r="J293" s="31"/>
      <c r="K293" s="31"/>
    </row>
    <row r="294" spans="1:11" ht="16.5">
      <c r="A294" s="29"/>
      <c r="B294" s="29"/>
      <c r="C294" s="29"/>
      <c r="D294" s="29"/>
      <c r="E294" s="31"/>
      <c r="F294" s="31"/>
      <c r="G294" s="31"/>
      <c r="H294" s="31"/>
      <c r="I294" s="31"/>
      <c r="J294" s="31"/>
      <c r="K294" s="31"/>
    </row>
    <row r="295" spans="1:11" ht="16.5">
      <c r="A295" s="29"/>
      <c r="B295" s="29"/>
      <c r="C295" s="29"/>
      <c r="D295" s="29"/>
      <c r="E295" s="31"/>
      <c r="F295" s="31"/>
      <c r="G295" s="31"/>
      <c r="H295" s="31"/>
      <c r="I295" s="31"/>
      <c r="J295" s="31"/>
      <c r="K295" s="31"/>
    </row>
    <row r="296" spans="1:11" ht="16.5">
      <c r="A296" s="29"/>
      <c r="B296" s="29"/>
      <c r="C296" s="29"/>
      <c r="D296" s="29"/>
      <c r="E296" s="31"/>
      <c r="F296" s="31"/>
      <c r="G296" s="31"/>
      <c r="H296" s="31"/>
      <c r="I296" s="31"/>
      <c r="J296" s="31"/>
      <c r="K296" s="31"/>
    </row>
    <row r="297" spans="1:11" ht="16.5">
      <c r="A297" s="29"/>
      <c r="B297" s="29"/>
      <c r="C297" s="29"/>
      <c r="D297" s="29"/>
      <c r="E297" s="31"/>
      <c r="F297" s="31"/>
      <c r="G297" s="31"/>
      <c r="H297" s="31"/>
      <c r="I297" s="31"/>
      <c r="J297" s="31"/>
      <c r="K297" s="31"/>
    </row>
    <row r="298" spans="1:11" ht="16.5">
      <c r="A298" s="29"/>
      <c r="B298" s="29"/>
      <c r="C298" s="29"/>
      <c r="D298" s="29"/>
      <c r="E298" s="31"/>
      <c r="F298" s="31"/>
      <c r="G298" s="31"/>
      <c r="H298" s="31"/>
      <c r="I298" s="31"/>
      <c r="J298" s="31"/>
      <c r="K298" s="31"/>
    </row>
    <row r="299" spans="1:11" ht="16.5">
      <c r="A299" s="29"/>
      <c r="B299" s="29"/>
      <c r="C299" s="29"/>
      <c r="D299" s="29"/>
      <c r="E299" s="31"/>
      <c r="F299" s="31"/>
      <c r="G299" s="31"/>
      <c r="H299" s="31"/>
      <c r="I299" s="31"/>
      <c r="J299" s="31"/>
      <c r="K299" s="31"/>
    </row>
    <row r="300" spans="1:11" ht="16.5">
      <c r="A300" s="29"/>
      <c r="B300" s="29"/>
      <c r="C300" s="29"/>
      <c r="D300" s="29"/>
      <c r="E300" s="31"/>
      <c r="F300" s="31"/>
      <c r="G300" s="31"/>
      <c r="H300" s="31"/>
      <c r="I300" s="31"/>
      <c r="J300" s="31"/>
      <c r="K300" s="31"/>
    </row>
    <row r="301" spans="5:11" ht="16.5">
      <c r="E301" s="31"/>
      <c r="F301" s="31"/>
      <c r="G301" s="31"/>
      <c r="H301" s="31"/>
      <c r="I301" s="31"/>
      <c r="J301" s="31"/>
      <c r="K301" s="31"/>
    </row>
    <row r="302" spans="5:11" ht="16.5">
      <c r="E302" s="31"/>
      <c r="F302" s="31"/>
      <c r="G302" s="31"/>
      <c r="H302" s="31"/>
      <c r="I302" s="31"/>
      <c r="J302" s="31"/>
      <c r="K302" s="31"/>
    </row>
    <row r="303" spans="5:11" ht="16.5">
      <c r="E303" s="31"/>
      <c r="F303" s="31"/>
      <c r="G303" s="31"/>
      <c r="H303" s="31"/>
      <c r="I303" s="31"/>
      <c r="J303" s="31"/>
      <c r="K303" s="31"/>
    </row>
    <row r="304" spans="5:11" ht="16.5">
      <c r="E304" s="31"/>
      <c r="F304" s="31"/>
      <c r="G304" s="31"/>
      <c r="H304" s="31"/>
      <c r="I304" s="31"/>
      <c r="J304" s="31"/>
      <c r="K304" s="31"/>
    </row>
    <row r="305" spans="5:11" ht="16.5">
      <c r="E305" s="31"/>
      <c r="F305" s="31"/>
      <c r="G305" s="31"/>
      <c r="H305" s="31"/>
      <c r="I305" s="31"/>
      <c r="J305" s="31"/>
      <c r="K305" s="31"/>
    </row>
    <row r="306" spans="5:11" ht="16.5">
      <c r="E306" s="31"/>
      <c r="F306" s="31"/>
      <c r="G306" s="31"/>
      <c r="H306" s="31"/>
      <c r="I306" s="31"/>
      <c r="J306" s="31"/>
      <c r="K306" s="31"/>
    </row>
    <row r="307" spans="5:11" ht="16.5">
      <c r="E307" s="31"/>
      <c r="F307" s="31"/>
      <c r="G307" s="31"/>
      <c r="H307" s="31"/>
      <c r="I307" s="31"/>
      <c r="J307" s="31"/>
      <c r="K307" s="31"/>
    </row>
    <row r="308" spans="5:11" ht="16.5">
      <c r="E308" s="31"/>
      <c r="F308" s="31"/>
      <c r="G308" s="31"/>
      <c r="H308" s="31"/>
      <c r="I308" s="31"/>
      <c r="J308" s="31"/>
      <c r="K308" s="31"/>
    </row>
    <row r="309" spans="5:11" ht="16.5">
      <c r="E309" s="31"/>
      <c r="F309" s="31"/>
      <c r="G309" s="31"/>
      <c r="H309" s="31"/>
      <c r="I309" s="31"/>
      <c r="J309" s="31"/>
      <c r="K309" s="31"/>
    </row>
    <row r="310" spans="5:11" ht="16.5">
      <c r="E310" s="31"/>
      <c r="F310" s="31"/>
      <c r="G310" s="31"/>
      <c r="H310" s="31"/>
      <c r="I310" s="31"/>
      <c r="J310" s="31"/>
      <c r="K310" s="31"/>
    </row>
    <row r="311" spans="5:11" ht="16.5">
      <c r="E311" s="31"/>
      <c r="F311" s="31"/>
      <c r="G311" s="31"/>
      <c r="H311" s="31"/>
      <c r="I311" s="31"/>
      <c r="J311" s="31"/>
      <c r="K311" s="31"/>
    </row>
    <row r="312" spans="5:11" ht="16.5">
      <c r="E312" s="31"/>
      <c r="F312" s="31"/>
      <c r="G312" s="31"/>
      <c r="H312" s="31"/>
      <c r="I312" s="31"/>
      <c r="J312" s="31"/>
      <c r="K312" s="31"/>
    </row>
    <row r="313" spans="5:11" ht="16.5">
      <c r="E313" s="31"/>
      <c r="F313" s="31"/>
      <c r="G313" s="31"/>
      <c r="H313" s="31"/>
      <c r="I313" s="31"/>
      <c r="J313" s="31"/>
      <c r="K313" s="31"/>
    </row>
    <row r="314" spans="5:11" ht="16.5">
      <c r="E314" s="31"/>
      <c r="F314" s="31"/>
      <c r="G314" s="31"/>
      <c r="H314" s="31"/>
      <c r="I314" s="31"/>
      <c r="J314" s="31"/>
      <c r="K314" s="31"/>
    </row>
    <row r="315" spans="5:11" ht="16.5">
      <c r="E315" s="31"/>
      <c r="F315" s="31"/>
      <c r="G315" s="31"/>
      <c r="H315" s="31"/>
      <c r="I315" s="31"/>
      <c r="J315" s="31"/>
      <c r="K315" s="31"/>
    </row>
    <row r="316" spans="5:11" ht="16.5">
      <c r="E316" s="31"/>
      <c r="F316" s="31"/>
      <c r="G316" s="31"/>
      <c r="H316" s="31"/>
      <c r="I316" s="31"/>
      <c r="J316" s="31"/>
      <c r="K316" s="31"/>
    </row>
    <row r="317" spans="5:11" ht="16.5">
      <c r="E317" s="31"/>
      <c r="F317" s="31"/>
      <c r="G317" s="31"/>
      <c r="H317" s="31"/>
      <c r="I317" s="31"/>
      <c r="J317" s="31"/>
      <c r="K317" s="31"/>
    </row>
    <row r="318" spans="5:11" ht="16.5">
      <c r="E318" s="31"/>
      <c r="F318" s="31"/>
      <c r="G318" s="31"/>
      <c r="H318" s="31"/>
      <c r="I318" s="31"/>
      <c r="J318" s="31"/>
      <c r="K318" s="31"/>
    </row>
    <row r="319" spans="5:11" ht="16.5">
      <c r="E319" s="31"/>
      <c r="F319" s="31"/>
      <c r="G319" s="31"/>
      <c r="H319" s="31"/>
      <c r="I319" s="31"/>
      <c r="J319" s="31"/>
      <c r="K319" s="31"/>
    </row>
    <row r="320" spans="5:11" ht="16.5">
      <c r="E320" s="31"/>
      <c r="F320" s="31"/>
      <c r="G320" s="31"/>
      <c r="H320" s="31"/>
      <c r="I320" s="31"/>
      <c r="J320" s="31"/>
      <c r="K320" s="31"/>
    </row>
    <row r="321" spans="5:11" ht="16.5">
      <c r="E321" s="31"/>
      <c r="F321" s="31"/>
      <c r="G321" s="31"/>
      <c r="H321" s="31"/>
      <c r="I321" s="31"/>
      <c r="J321" s="31"/>
      <c r="K321" s="31"/>
    </row>
    <row r="322" spans="5:11" ht="16.5">
      <c r="E322" s="31"/>
      <c r="F322" s="31"/>
      <c r="G322" s="31"/>
      <c r="H322" s="31"/>
      <c r="I322" s="31"/>
      <c r="J322" s="31"/>
      <c r="K322" s="31"/>
    </row>
    <row r="323" spans="5:11" ht="16.5">
      <c r="E323" s="31"/>
      <c r="F323" s="31"/>
      <c r="G323" s="31"/>
      <c r="H323" s="31"/>
      <c r="I323" s="31"/>
      <c r="J323" s="31"/>
      <c r="K323" s="31"/>
    </row>
    <row r="324" spans="5:11" ht="16.5">
      <c r="E324" s="31"/>
      <c r="F324" s="31"/>
      <c r="G324" s="31"/>
      <c r="H324" s="31"/>
      <c r="I324" s="31"/>
      <c r="J324" s="31"/>
      <c r="K324" s="31"/>
    </row>
    <row r="325" spans="5:11" ht="16.5">
      <c r="E325" s="31"/>
      <c r="F325" s="31"/>
      <c r="G325" s="31"/>
      <c r="H325" s="31"/>
      <c r="I325" s="31"/>
      <c r="J325" s="31"/>
      <c r="K325" s="31"/>
    </row>
    <row r="326" spans="5:11" ht="16.5">
      <c r="E326" s="31"/>
      <c r="F326" s="31"/>
      <c r="G326" s="31"/>
      <c r="H326" s="31"/>
      <c r="I326" s="31"/>
      <c r="J326" s="31"/>
      <c r="K326" s="31"/>
    </row>
    <row r="327" spans="5:11" ht="16.5">
      <c r="E327" s="31"/>
      <c r="F327" s="31"/>
      <c r="G327" s="31"/>
      <c r="H327" s="31"/>
      <c r="I327" s="31"/>
      <c r="J327" s="31"/>
      <c r="K327" s="31"/>
    </row>
    <row r="328" spans="5:11" ht="16.5">
      <c r="E328" s="31"/>
      <c r="F328" s="31"/>
      <c r="G328" s="31"/>
      <c r="H328" s="31"/>
      <c r="I328" s="31"/>
      <c r="J328" s="31"/>
      <c r="K328" s="31"/>
    </row>
    <row r="329" spans="5:11" ht="16.5">
      <c r="E329" s="31"/>
      <c r="F329" s="31"/>
      <c r="G329" s="31"/>
      <c r="H329" s="31"/>
      <c r="I329" s="31"/>
      <c r="J329" s="31"/>
      <c r="K329" s="31"/>
    </row>
    <row r="330" spans="5:11" ht="16.5">
      <c r="E330" s="31"/>
      <c r="F330" s="31"/>
      <c r="G330" s="31"/>
      <c r="H330" s="31"/>
      <c r="I330" s="31"/>
      <c r="J330" s="31"/>
      <c r="K330" s="31"/>
    </row>
    <row r="331" spans="5:11" ht="16.5">
      <c r="E331" s="31"/>
      <c r="F331" s="31"/>
      <c r="G331" s="31"/>
      <c r="H331" s="31"/>
      <c r="I331" s="31"/>
      <c r="J331" s="31"/>
      <c r="K331" s="31"/>
    </row>
    <row r="332" spans="5:11" ht="16.5">
      <c r="E332" s="31"/>
      <c r="F332" s="31"/>
      <c r="G332" s="31"/>
      <c r="H332" s="31"/>
      <c r="I332" s="31"/>
      <c r="J332" s="31"/>
      <c r="K332" s="31"/>
    </row>
    <row r="333" spans="5:11" ht="16.5">
      <c r="E333" s="31"/>
      <c r="F333" s="31"/>
      <c r="G333" s="31"/>
      <c r="H333" s="31"/>
      <c r="I333" s="31"/>
      <c r="J333" s="31"/>
      <c r="K333" s="31"/>
    </row>
    <row r="334" spans="5:11" ht="16.5">
      <c r="E334" s="31"/>
      <c r="F334" s="31"/>
      <c r="G334" s="31"/>
      <c r="H334" s="31"/>
      <c r="I334" s="31"/>
      <c r="J334" s="31"/>
      <c r="K334" s="31"/>
    </row>
    <row r="335" spans="5:11" ht="16.5">
      <c r="E335" s="31"/>
      <c r="F335" s="31"/>
      <c r="G335" s="31"/>
      <c r="H335" s="31"/>
      <c r="I335" s="31"/>
      <c r="J335" s="31"/>
      <c r="K335" s="31"/>
    </row>
    <row r="336" spans="5:11" ht="16.5">
      <c r="E336" s="31"/>
      <c r="F336" s="31"/>
      <c r="G336" s="31"/>
      <c r="H336" s="31"/>
      <c r="I336" s="31"/>
      <c r="J336" s="31"/>
      <c r="K336" s="31"/>
    </row>
    <row r="337" spans="5:11" ht="16.5">
      <c r="E337" s="31"/>
      <c r="F337" s="31"/>
      <c r="G337" s="31"/>
      <c r="H337" s="31"/>
      <c r="I337" s="31"/>
      <c r="J337" s="31"/>
      <c r="K337" s="31"/>
    </row>
    <row r="338" spans="5:11" ht="16.5">
      <c r="E338" s="31"/>
      <c r="F338" s="31"/>
      <c r="G338" s="31"/>
      <c r="H338" s="31"/>
      <c r="I338" s="31"/>
      <c r="J338" s="31"/>
      <c r="K338" s="31"/>
    </row>
    <row r="339" spans="5:11" ht="16.5">
      <c r="E339" s="31"/>
      <c r="F339" s="31"/>
      <c r="G339" s="31"/>
      <c r="H339" s="31"/>
      <c r="I339" s="31"/>
      <c r="J339" s="31"/>
      <c r="K339" s="31"/>
    </row>
    <row r="340" spans="5:11" ht="16.5">
      <c r="E340" s="31"/>
      <c r="F340" s="31"/>
      <c r="G340" s="31"/>
      <c r="H340" s="31"/>
      <c r="I340" s="31"/>
      <c r="J340" s="31"/>
      <c r="K340" s="31"/>
    </row>
    <row r="341" spans="5:11" ht="16.5">
      <c r="E341" s="31"/>
      <c r="F341" s="31"/>
      <c r="G341" s="31"/>
      <c r="H341" s="31"/>
      <c r="I341" s="31"/>
      <c r="J341" s="31"/>
      <c r="K341" s="31"/>
    </row>
    <row r="342" spans="5:11" ht="16.5">
      <c r="E342" s="31"/>
      <c r="F342" s="31"/>
      <c r="G342" s="31"/>
      <c r="H342" s="31"/>
      <c r="I342" s="31"/>
      <c r="J342" s="31"/>
      <c r="K342" s="31"/>
    </row>
    <row r="343" spans="5:11" ht="16.5">
      <c r="E343" s="31"/>
      <c r="F343" s="31"/>
      <c r="G343" s="31"/>
      <c r="H343" s="31"/>
      <c r="I343" s="31"/>
      <c r="J343" s="31"/>
      <c r="K343" s="31"/>
    </row>
    <row r="344" spans="5:11" ht="16.5">
      <c r="E344" s="31"/>
      <c r="F344" s="31"/>
      <c r="G344" s="31"/>
      <c r="H344" s="31"/>
      <c r="I344" s="31"/>
      <c r="J344" s="31"/>
      <c r="K344" s="31"/>
    </row>
    <row r="345" spans="5:11" ht="16.5">
      <c r="E345" s="31"/>
      <c r="F345" s="31"/>
      <c r="G345" s="31"/>
      <c r="H345" s="31"/>
      <c r="I345" s="31"/>
      <c r="J345" s="31"/>
      <c r="K345" s="31"/>
    </row>
    <row r="346" spans="5:11" ht="16.5">
      <c r="E346" s="31"/>
      <c r="F346" s="31"/>
      <c r="G346" s="31"/>
      <c r="H346" s="31"/>
      <c r="I346" s="31"/>
      <c r="J346" s="31"/>
      <c r="K346" s="31"/>
    </row>
    <row r="347" spans="5:11" ht="16.5">
      <c r="E347" s="31"/>
      <c r="F347" s="31"/>
      <c r="G347" s="31"/>
      <c r="H347" s="31"/>
      <c r="I347" s="31"/>
      <c r="J347" s="31"/>
      <c r="K347" s="31"/>
    </row>
    <row r="348" spans="5:11" ht="16.5">
      <c r="E348" s="31"/>
      <c r="F348" s="31"/>
      <c r="G348" s="31"/>
      <c r="H348" s="31"/>
      <c r="I348" s="31"/>
      <c r="J348" s="31"/>
      <c r="K348" s="31"/>
    </row>
    <row r="349" spans="5:11" ht="16.5">
      <c r="E349" s="31"/>
      <c r="F349" s="31"/>
      <c r="G349" s="31"/>
      <c r="H349" s="31"/>
      <c r="I349" s="31"/>
      <c r="J349" s="31"/>
      <c r="K349" s="31"/>
    </row>
    <row r="350" spans="5:11" ht="16.5">
      <c r="E350" s="31"/>
      <c r="F350" s="31"/>
      <c r="G350" s="31"/>
      <c r="H350" s="31"/>
      <c r="I350" s="31"/>
      <c r="J350" s="31"/>
      <c r="K350" s="31"/>
    </row>
    <row r="351" spans="5:11" ht="16.5">
      <c r="E351" s="31"/>
      <c r="F351" s="31"/>
      <c r="G351" s="31"/>
      <c r="H351" s="31"/>
      <c r="I351" s="31"/>
      <c r="J351" s="31"/>
      <c r="K351" s="31"/>
    </row>
    <row r="352" spans="5:11" ht="16.5">
      <c r="E352" s="31"/>
      <c r="F352" s="31"/>
      <c r="G352" s="31"/>
      <c r="H352" s="31"/>
      <c r="I352" s="31"/>
      <c r="J352" s="31"/>
      <c r="K352" s="31"/>
    </row>
    <row r="353" spans="5:11" ht="16.5">
      <c r="E353" s="31"/>
      <c r="F353" s="31"/>
      <c r="G353" s="31"/>
      <c r="H353" s="31"/>
      <c r="I353" s="31"/>
      <c r="J353" s="31"/>
      <c r="K353" s="31"/>
    </row>
    <row r="354" spans="5:11" ht="16.5">
      <c r="E354" s="31"/>
      <c r="F354" s="31"/>
      <c r="G354" s="31"/>
      <c r="H354" s="31"/>
      <c r="I354" s="31"/>
      <c r="J354" s="31"/>
      <c r="K354" s="31"/>
    </row>
    <row r="355" spans="5:11" ht="16.5">
      <c r="E355" s="31"/>
      <c r="F355" s="31"/>
      <c r="G355" s="31"/>
      <c r="H355" s="31"/>
      <c r="I355" s="31"/>
      <c r="J355" s="31"/>
      <c r="K355" s="31"/>
    </row>
    <row r="356" spans="5:11" ht="16.5">
      <c r="E356" s="31"/>
      <c r="F356" s="31"/>
      <c r="G356" s="31"/>
      <c r="H356" s="31"/>
      <c r="I356" s="31"/>
      <c r="J356" s="31"/>
      <c r="K356" s="31"/>
    </row>
    <row r="357" spans="5:11" ht="16.5">
      <c r="E357" s="31"/>
      <c r="F357" s="31"/>
      <c r="G357" s="31"/>
      <c r="H357" s="31"/>
      <c r="I357" s="31"/>
      <c r="J357" s="31"/>
      <c r="K357" s="31"/>
    </row>
    <row r="358" spans="5:11" ht="16.5">
      <c r="E358" s="31"/>
      <c r="F358" s="31"/>
      <c r="G358" s="31"/>
      <c r="H358" s="31"/>
      <c r="I358" s="31"/>
      <c r="J358" s="31"/>
      <c r="K358" s="31"/>
    </row>
    <row r="359" spans="5:11" ht="16.5">
      <c r="E359" s="31"/>
      <c r="F359" s="31"/>
      <c r="G359" s="31"/>
      <c r="H359" s="31"/>
      <c r="I359" s="31"/>
      <c r="J359" s="31"/>
      <c r="K359" s="31"/>
    </row>
    <row r="360" spans="5:11" ht="16.5">
      <c r="E360" s="31"/>
      <c r="F360" s="31"/>
      <c r="G360" s="31"/>
      <c r="H360" s="31"/>
      <c r="I360" s="31"/>
      <c r="J360" s="31"/>
      <c r="K360" s="31"/>
    </row>
    <row r="361" spans="5:11" ht="16.5">
      <c r="E361" s="31"/>
      <c r="F361" s="31"/>
      <c r="G361" s="31"/>
      <c r="H361" s="31"/>
      <c r="I361" s="31"/>
      <c r="J361" s="31"/>
      <c r="K361" s="31"/>
    </row>
    <row r="362" spans="5:11" ht="16.5">
      <c r="E362" s="31"/>
      <c r="F362" s="31"/>
      <c r="G362" s="31"/>
      <c r="H362" s="31"/>
      <c r="I362" s="31"/>
      <c r="J362" s="31"/>
      <c r="K362" s="31"/>
    </row>
    <row r="363" spans="5:11" ht="16.5">
      <c r="E363" s="31"/>
      <c r="F363" s="31"/>
      <c r="G363" s="31"/>
      <c r="H363" s="31"/>
      <c r="I363" s="31"/>
      <c r="J363" s="31"/>
      <c r="K363" s="31"/>
    </row>
    <row r="364" spans="5:11" ht="16.5">
      <c r="E364" s="31"/>
      <c r="F364" s="31"/>
      <c r="G364" s="31"/>
      <c r="H364" s="31"/>
      <c r="I364" s="31"/>
      <c r="J364" s="31"/>
      <c r="K364" s="31"/>
    </row>
    <row r="365" spans="5:11" ht="16.5">
      <c r="E365" s="31"/>
      <c r="F365" s="31"/>
      <c r="G365" s="31"/>
      <c r="H365" s="31"/>
      <c r="I365" s="31"/>
      <c r="J365" s="31"/>
      <c r="K365" s="31"/>
    </row>
    <row r="366" spans="5:11" ht="16.5">
      <c r="E366" s="31"/>
      <c r="F366" s="31"/>
      <c r="G366" s="31"/>
      <c r="H366" s="31"/>
      <c r="I366" s="31"/>
      <c r="J366" s="31"/>
      <c r="K366" s="31"/>
    </row>
    <row r="367" spans="5:11" ht="16.5">
      <c r="E367" s="31"/>
      <c r="F367" s="31"/>
      <c r="G367" s="31"/>
      <c r="H367" s="31"/>
      <c r="I367" s="31"/>
      <c r="J367" s="31"/>
      <c r="K367" s="31"/>
    </row>
    <row r="368" spans="5:11" ht="16.5">
      <c r="E368" s="31"/>
      <c r="F368" s="31"/>
      <c r="G368" s="31"/>
      <c r="H368" s="31"/>
      <c r="I368" s="31"/>
      <c r="J368" s="31"/>
      <c r="K368" s="31"/>
    </row>
    <row r="369" spans="5:11" ht="16.5">
      <c r="E369" s="31"/>
      <c r="F369" s="31"/>
      <c r="G369" s="31"/>
      <c r="H369" s="31"/>
      <c r="I369" s="31"/>
      <c r="J369" s="31"/>
      <c r="K369" s="31"/>
    </row>
    <row r="370" spans="5:11" ht="16.5">
      <c r="E370" s="31"/>
      <c r="F370" s="31"/>
      <c r="G370" s="31"/>
      <c r="H370" s="31"/>
      <c r="I370" s="31"/>
      <c r="J370" s="31"/>
      <c r="K370" s="31"/>
    </row>
    <row r="371" spans="5:11" ht="16.5">
      <c r="E371" s="31"/>
      <c r="F371" s="31"/>
      <c r="G371" s="31"/>
      <c r="H371" s="31"/>
      <c r="I371" s="31"/>
      <c r="J371" s="31"/>
      <c r="K371" s="31"/>
    </row>
    <row r="372" spans="5:11" ht="16.5">
      <c r="E372" s="31"/>
      <c r="F372" s="31"/>
      <c r="G372" s="31"/>
      <c r="H372" s="31"/>
      <c r="I372" s="31"/>
      <c r="J372" s="31"/>
      <c r="K372" s="31"/>
    </row>
    <row r="373" spans="5:11" ht="16.5">
      <c r="E373" s="31"/>
      <c r="F373" s="31"/>
      <c r="G373" s="31"/>
      <c r="H373" s="31"/>
      <c r="I373" s="31"/>
      <c r="J373" s="31"/>
      <c r="K373" s="31"/>
    </row>
    <row r="374" spans="5:11" ht="16.5">
      <c r="E374" s="31"/>
      <c r="F374" s="31"/>
      <c r="G374" s="31"/>
      <c r="H374" s="31"/>
      <c r="I374" s="31"/>
      <c r="J374" s="31"/>
      <c r="K374" s="31"/>
    </row>
    <row r="375" spans="5:11" ht="16.5">
      <c r="E375" s="31"/>
      <c r="F375" s="31"/>
      <c r="G375" s="31"/>
      <c r="H375" s="31"/>
      <c r="I375" s="31"/>
      <c r="J375" s="31"/>
      <c r="K375" s="31"/>
    </row>
    <row r="376" spans="5:11" ht="16.5">
      <c r="E376" s="31"/>
      <c r="F376" s="31"/>
      <c r="G376" s="31"/>
      <c r="H376" s="31"/>
      <c r="I376" s="31"/>
      <c r="J376" s="31"/>
      <c r="K376" s="31"/>
    </row>
    <row r="377" spans="5:11" ht="16.5">
      <c r="E377" s="31"/>
      <c r="F377" s="31"/>
      <c r="G377" s="31"/>
      <c r="H377" s="31"/>
      <c r="I377" s="31"/>
      <c r="J377" s="31"/>
      <c r="K377" s="31"/>
    </row>
    <row r="378" spans="5:11" ht="16.5">
      <c r="E378" s="31"/>
      <c r="F378" s="31"/>
      <c r="G378" s="31"/>
      <c r="H378" s="31"/>
      <c r="I378" s="31"/>
      <c r="J378" s="31"/>
      <c r="K378" s="31"/>
    </row>
    <row r="379" spans="5:11" ht="16.5">
      <c r="E379" s="31"/>
      <c r="F379" s="31"/>
      <c r="G379" s="31"/>
      <c r="H379" s="31"/>
      <c r="I379" s="31"/>
      <c r="J379" s="31"/>
      <c r="K379" s="31"/>
    </row>
    <row r="380" spans="5:11" ht="16.5">
      <c r="E380" s="31"/>
      <c r="F380" s="31"/>
      <c r="G380" s="31"/>
      <c r="H380" s="31"/>
      <c r="I380" s="31"/>
      <c r="J380" s="31"/>
      <c r="K380" s="31"/>
    </row>
    <row r="381" spans="5:11" ht="16.5">
      <c r="E381" s="31"/>
      <c r="F381" s="31"/>
      <c r="G381" s="31"/>
      <c r="H381" s="31"/>
      <c r="I381" s="31"/>
      <c r="J381" s="31"/>
      <c r="K381" s="31"/>
    </row>
    <row r="382" spans="5:11" ht="16.5">
      <c r="E382" s="31"/>
      <c r="F382" s="31"/>
      <c r="G382" s="31"/>
      <c r="H382" s="31"/>
      <c r="I382" s="31"/>
      <c r="J382" s="31"/>
      <c r="K382" s="31"/>
    </row>
    <row r="383" spans="5:11" ht="16.5">
      <c r="E383" s="31"/>
      <c r="F383" s="31"/>
      <c r="G383" s="31"/>
      <c r="H383" s="31"/>
      <c r="I383" s="31"/>
      <c r="J383" s="31"/>
      <c r="K383" s="31"/>
    </row>
    <row r="384" spans="5:11" ht="16.5">
      <c r="E384" s="31"/>
      <c r="F384" s="31"/>
      <c r="G384" s="31"/>
      <c r="H384" s="31"/>
      <c r="I384" s="31"/>
      <c r="J384" s="31"/>
      <c r="K384" s="31"/>
    </row>
    <row r="385" spans="5:11" ht="16.5">
      <c r="E385" s="31"/>
      <c r="F385" s="31"/>
      <c r="G385" s="31"/>
      <c r="H385" s="31"/>
      <c r="I385" s="31"/>
      <c r="J385" s="31"/>
      <c r="K385" s="31"/>
    </row>
    <row r="386" spans="5:11" ht="16.5">
      <c r="E386" s="31"/>
      <c r="F386" s="31"/>
      <c r="G386" s="31"/>
      <c r="H386" s="31"/>
      <c r="I386" s="31"/>
      <c r="J386" s="31"/>
      <c r="K386" s="31"/>
    </row>
    <row r="387" spans="5:11" ht="16.5">
      <c r="E387" s="31"/>
      <c r="F387" s="31"/>
      <c r="G387" s="31"/>
      <c r="H387" s="31"/>
      <c r="I387" s="31"/>
      <c r="J387" s="31"/>
      <c r="K387" s="31"/>
    </row>
    <row r="388" spans="5:11" ht="16.5">
      <c r="E388" s="31"/>
      <c r="F388" s="31"/>
      <c r="G388" s="31"/>
      <c r="H388" s="31"/>
      <c r="I388" s="31"/>
      <c r="J388" s="31"/>
      <c r="K388" s="31"/>
    </row>
    <row r="389" spans="5:11" ht="16.5">
      <c r="E389" s="31"/>
      <c r="F389" s="31"/>
      <c r="G389" s="31"/>
      <c r="H389" s="31"/>
      <c r="I389" s="31"/>
      <c r="J389" s="31"/>
      <c r="K389" s="31"/>
    </row>
    <row r="390" spans="5:11" ht="16.5">
      <c r="E390" s="31"/>
      <c r="F390" s="31"/>
      <c r="G390" s="31"/>
      <c r="H390" s="31"/>
      <c r="I390" s="31"/>
      <c r="J390" s="31"/>
      <c r="K390" s="31"/>
    </row>
    <row r="391" spans="5:11" ht="16.5">
      <c r="E391" s="31"/>
      <c r="F391" s="31"/>
      <c r="G391" s="31"/>
      <c r="H391" s="31"/>
      <c r="I391" s="31"/>
      <c r="J391" s="31"/>
      <c r="K391" s="31"/>
    </row>
    <row r="392" spans="5:11" ht="16.5">
      <c r="E392" s="31"/>
      <c r="F392" s="31"/>
      <c r="G392" s="31"/>
      <c r="H392" s="31"/>
      <c r="I392" s="31"/>
      <c r="J392" s="31"/>
      <c r="K392" s="31"/>
    </row>
    <row r="393" spans="5:11" ht="16.5">
      <c r="E393" s="31"/>
      <c r="F393" s="31"/>
      <c r="G393" s="31"/>
      <c r="H393" s="31"/>
      <c r="I393" s="31"/>
      <c r="J393" s="31"/>
      <c r="K393" s="31"/>
    </row>
    <row r="394" spans="5:11" ht="16.5">
      <c r="E394" s="31"/>
      <c r="F394" s="31"/>
      <c r="G394" s="31"/>
      <c r="H394" s="31"/>
      <c r="I394" s="31"/>
      <c r="J394" s="31"/>
      <c r="K394" s="31"/>
    </row>
    <row r="395" spans="5:11" ht="16.5">
      <c r="E395" s="31"/>
      <c r="F395" s="31"/>
      <c r="G395" s="31"/>
      <c r="H395" s="31"/>
      <c r="I395" s="31"/>
      <c r="J395" s="31"/>
      <c r="K395" s="31"/>
    </row>
    <row r="396" spans="5:11" ht="16.5">
      <c r="E396" s="31"/>
      <c r="F396" s="31"/>
      <c r="G396" s="31"/>
      <c r="H396" s="31"/>
      <c r="I396" s="31"/>
      <c r="J396" s="31"/>
      <c r="K396" s="31"/>
    </row>
    <row r="397" spans="5:11" ht="16.5">
      <c r="E397" s="31"/>
      <c r="F397" s="31"/>
      <c r="G397" s="31"/>
      <c r="H397" s="31"/>
      <c r="I397" s="31"/>
      <c r="J397" s="31"/>
      <c r="K397" s="31"/>
    </row>
    <row r="398" spans="5:11" ht="16.5">
      <c r="E398" s="31"/>
      <c r="F398" s="31"/>
      <c r="G398" s="31"/>
      <c r="H398" s="31"/>
      <c r="I398" s="31"/>
      <c r="J398" s="31"/>
      <c r="K398" s="31"/>
    </row>
    <row r="399" spans="5:11" ht="16.5">
      <c r="E399" s="31"/>
      <c r="F399" s="31"/>
      <c r="G399" s="31"/>
      <c r="H399" s="31"/>
      <c r="I399" s="31"/>
      <c r="J399" s="31"/>
      <c r="K399" s="31"/>
    </row>
    <row r="400" spans="5:11" ht="16.5">
      <c r="E400" s="31"/>
      <c r="F400" s="31"/>
      <c r="G400" s="31"/>
      <c r="H400" s="31"/>
      <c r="I400" s="31"/>
      <c r="J400" s="31"/>
      <c r="K400" s="31"/>
    </row>
    <row r="401" spans="5:11" ht="16.5">
      <c r="E401" s="31"/>
      <c r="F401" s="31"/>
      <c r="G401" s="31"/>
      <c r="H401" s="31"/>
      <c r="I401" s="31"/>
      <c r="J401" s="31"/>
      <c r="K401" s="31"/>
    </row>
    <row r="402" spans="5:11" ht="16.5">
      <c r="E402" s="31"/>
      <c r="F402" s="31"/>
      <c r="G402" s="31"/>
      <c r="H402" s="31"/>
      <c r="I402" s="31"/>
      <c r="J402" s="31"/>
      <c r="K402" s="31"/>
    </row>
    <row r="403" spans="5:11" ht="16.5">
      <c r="E403" s="31"/>
      <c r="F403" s="31"/>
      <c r="G403" s="31"/>
      <c r="H403" s="31"/>
      <c r="I403" s="31"/>
      <c r="J403" s="31"/>
      <c r="K403" s="31"/>
    </row>
    <row r="404" spans="5:11" ht="16.5">
      <c r="E404" s="31"/>
      <c r="F404" s="31"/>
      <c r="G404" s="31"/>
      <c r="H404" s="31"/>
      <c r="I404" s="31"/>
      <c r="J404" s="31"/>
      <c r="K404" s="31"/>
    </row>
    <row r="405" spans="5:11" ht="16.5">
      <c r="E405" s="31"/>
      <c r="F405" s="31"/>
      <c r="G405" s="31"/>
      <c r="H405" s="31"/>
      <c r="I405" s="31"/>
      <c r="J405" s="31"/>
      <c r="K405" s="31"/>
    </row>
    <row r="406" spans="5:11" ht="16.5">
      <c r="E406" s="31"/>
      <c r="F406" s="31"/>
      <c r="G406" s="31"/>
      <c r="H406" s="31"/>
      <c r="I406" s="31"/>
      <c r="J406" s="31"/>
      <c r="K406" s="31"/>
    </row>
    <row r="407" spans="5:11" ht="16.5">
      <c r="E407" s="31"/>
      <c r="F407" s="31"/>
      <c r="G407" s="31"/>
      <c r="H407" s="31"/>
      <c r="I407" s="31"/>
      <c r="J407" s="31"/>
      <c r="K407" s="31"/>
    </row>
    <row r="408" spans="5:11" ht="16.5">
      <c r="E408" s="31"/>
      <c r="F408" s="31"/>
      <c r="G408" s="31"/>
      <c r="H408" s="31"/>
      <c r="I408" s="31"/>
      <c r="J408" s="31"/>
      <c r="K408" s="31"/>
    </row>
    <row r="409" spans="5:11" ht="16.5">
      <c r="E409" s="31"/>
      <c r="F409" s="31"/>
      <c r="G409" s="31"/>
      <c r="H409" s="31"/>
      <c r="I409" s="31"/>
      <c r="J409" s="31"/>
      <c r="K409" s="31"/>
    </row>
    <row r="410" spans="5:11" ht="16.5">
      <c r="E410" s="31"/>
      <c r="F410" s="31"/>
      <c r="G410" s="31"/>
      <c r="H410" s="31"/>
      <c r="I410" s="31"/>
      <c r="J410" s="31"/>
      <c r="K410" s="31"/>
    </row>
    <row r="411" spans="5:11" ht="16.5">
      <c r="E411" s="31"/>
      <c r="F411" s="31"/>
      <c r="G411" s="31"/>
      <c r="H411" s="31"/>
      <c r="I411" s="31"/>
      <c r="J411" s="31"/>
      <c r="K411" s="31"/>
    </row>
    <row r="412" spans="5:11" ht="16.5">
      <c r="E412" s="31"/>
      <c r="F412" s="31"/>
      <c r="G412" s="31"/>
      <c r="H412" s="31"/>
      <c r="I412" s="31"/>
      <c r="J412" s="31"/>
      <c r="K412" s="31"/>
    </row>
    <row r="413" spans="5:11" ht="16.5">
      <c r="E413" s="31"/>
      <c r="F413" s="31"/>
      <c r="G413" s="31"/>
      <c r="H413" s="31"/>
      <c r="I413" s="31"/>
      <c r="J413" s="31"/>
      <c r="K413" s="31"/>
    </row>
    <row r="414" spans="5:11" ht="16.5">
      <c r="E414" s="31"/>
      <c r="F414" s="31"/>
      <c r="G414" s="31"/>
      <c r="H414" s="31"/>
      <c r="I414" s="31"/>
      <c r="J414" s="31"/>
      <c r="K414" s="31"/>
    </row>
    <row r="415" spans="5:11" ht="16.5">
      <c r="E415" s="31"/>
      <c r="F415" s="31"/>
      <c r="G415" s="31"/>
      <c r="H415" s="31"/>
      <c r="I415" s="31"/>
      <c r="J415" s="31"/>
      <c r="K415" s="31"/>
    </row>
    <row r="416" spans="5:11" ht="16.5">
      <c r="E416" s="31"/>
      <c r="F416" s="31"/>
      <c r="G416" s="31"/>
      <c r="H416" s="31"/>
      <c r="I416" s="31"/>
      <c r="J416" s="31"/>
      <c r="K416" s="31"/>
    </row>
    <row r="417" spans="5:11" ht="16.5">
      <c r="E417" s="31"/>
      <c r="F417" s="31"/>
      <c r="G417" s="31"/>
      <c r="H417" s="31"/>
      <c r="I417" s="31"/>
      <c r="J417" s="31"/>
      <c r="K417" s="31"/>
    </row>
    <row r="418" spans="5:11" ht="16.5">
      <c r="E418" s="31"/>
      <c r="F418" s="31"/>
      <c r="G418" s="31"/>
      <c r="H418" s="31"/>
      <c r="I418" s="31"/>
      <c r="J418" s="31"/>
      <c r="K418" s="31"/>
    </row>
    <row r="419" spans="5:11" ht="16.5">
      <c r="E419" s="31"/>
      <c r="F419" s="31"/>
      <c r="G419" s="31"/>
      <c r="H419" s="31"/>
      <c r="I419" s="31"/>
      <c r="J419" s="31"/>
      <c r="K419" s="31"/>
    </row>
    <row r="420" spans="5:11" ht="16.5">
      <c r="E420" s="31"/>
      <c r="F420" s="31"/>
      <c r="G420" s="31"/>
      <c r="H420" s="31"/>
      <c r="I420" s="31"/>
      <c r="J420" s="31"/>
      <c r="K420" s="31"/>
    </row>
    <row r="421" spans="5:11" ht="16.5">
      <c r="E421" s="31"/>
      <c r="F421" s="31"/>
      <c r="G421" s="31"/>
      <c r="H421" s="31"/>
      <c r="I421" s="31"/>
      <c r="J421" s="31"/>
      <c r="K421" s="31"/>
    </row>
    <row r="422" spans="5:11" ht="16.5">
      <c r="E422" s="31"/>
      <c r="F422" s="31"/>
      <c r="G422" s="31"/>
      <c r="H422" s="31"/>
      <c r="I422" s="31"/>
      <c r="J422" s="31"/>
      <c r="K422" s="31"/>
    </row>
    <row r="423" spans="5:11" ht="16.5">
      <c r="E423" s="31"/>
      <c r="F423" s="31"/>
      <c r="G423" s="31"/>
      <c r="H423" s="31"/>
      <c r="I423" s="31"/>
      <c r="J423" s="31"/>
      <c r="K423" s="31"/>
    </row>
    <row r="424" spans="5:11" ht="16.5">
      <c r="E424" s="31"/>
      <c r="F424" s="31"/>
      <c r="G424" s="31"/>
      <c r="H424" s="31"/>
      <c r="I424" s="31"/>
      <c r="J424" s="31"/>
      <c r="K424" s="31"/>
    </row>
    <row r="425" spans="5:11" ht="16.5">
      <c r="E425" s="31"/>
      <c r="F425" s="31"/>
      <c r="G425" s="31"/>
      <c r="H425" s="31"/>
      <c r="I425" s="31"/>
      <c r="J425" s="31"/>
      <c r="K425" s="31"/>
    </row>
    <row r="426" spans="5:11" ht="16.5">
      <c r="E426" s="31"/>
      <c r="F426" s="31"/>
      <c r="G426" s="31"/>
      <c r="H426" s="31"/>
      <c r="I426" s="31"/>
      <c r="J426" s="31"/>
      <c r="K426" s="31"/>
    </row>
    <row r="427" spans="5:11" ht="16.5">
      <c r="E427" s="31"/>
      <c r="F427" s="31"/>
      <c r="G427" s="31"/>
      <c r="H427" s="31"/>
      <c r="I427" s="31"/>
      <c r="J427" s="31"/>
      <c r="K427" s="31"/>
    </row>
    <row r="428" spans="5:11" ht="16.5">
      <c r="E428" s="31"/>
      <c r="F428" s="31"/>
      <c r="G428" s="31"/>
      <c r="H428" s="31"/>
      <c r="I428" s="31"/>
      <c r="J428" s="31"/>
      <c r="K428" s="31"/>
    </row>
    <row r="429" spans="5:11" ht="16.5">
      <c r="E429" s="31"/>
      <c r="F429" s="31"/>
      <c r="G429" s="31"/>
      <c r="H429" s="31"/>
      <c r="I429" s="31"/>
      <c r="J429" s="31"/>
      <c r="K429" s="31"/>
    </row>
    <row r="430" spans="5:11" ht="16.5">
      <c r="E430" s="31"/>
      <c r="F430" s="31"/>
      <c r="G430" s="31"/>
      <c r="H430" s="31"/>
      <c r="I430" s="31"/>
      <c r="J430" s="31"/>
      <c r="K430" s="31"/>
    </row>
    <row r="431" spans="5:11" ht="16.5">
      <c r="E431" s="31"/>
      <c r="F431" s="31"/>
      <c r="G431" s="31"/>
      <c r="H431" s="31"/>
      <c r="I431" s="31"/>
      <c r="J431" s="31"/>
      <c r="K431" s="31"/>
    </row>
    <row r="432" spans="5:11" ht="16.5">
      <c r="E432" s="31"/>
      <c r="F432" s="31"/>
      <c r="G432" s="31"/>
      <c r="H432" s="31"/>
      <c r="I432" s="31"/>
      <c r="J432" s="31"/>
      <c r="K432" s="31"/>
    </row>
    <row r="433" spans="5:11" ht="16.5">
      <c r="E433" s="31"/>
      <c r="F433" s="31"/>
      <c r="G433" s="31"/>
      <c r="H433" s="31"/>
      <c r="I433" s="31"/>
      <c r="J433" s="31"/>
      <c r="K433" s="31"/>
    </row>
    <row r="434" spans="5:11" ht="16.5">
      <c r="E434" s="31"/>
      <c r="F434" s="31"/>
      <c r="G434" s="31"/>
      <c r="H434" s="31"/>
      <c r="I434" s="31"/>
      <c r="J434" s="31"/>
      <c r="K434" s="31"/>
    </row>
    <row r="435" spans="5:11" ht="16.5">
      <c r="E435" s="31"/>
      <c r="F435" s="31"/>
      <c r="G435" s="31"/>
      <c r="H435" s="31"/>
      <c r="I435" s="31"/>
      <c r="J435" s="31"/>
      <c r="K435" s="31"/>
    </row>
    <row r="436" spans="5:11" ht="16.5">
      <c r="E436" s="31"/>
      <c r="F436" s="31"/>
      <c r="G436" s="31"/>
      <c r="H436" s="31"/>
      <c r="I436" s="31"/>
      <c r="J436" s="31"/>
      <c r="K436" s="31"/>
    </row>
    <row r="437" spans="5:11" ht="16.5">
      <c r="E437" s="31"/>
      <c r="F437" s="31"/>
      <c r="G437" s="31"/>
      <c r="H437" s="31"/>
      <c r="I437" s="31"/>
      <c r="J437" s="31"/>
      <c r="K437" s="31"/>
    </row>
    <row r="438" spans="5:11" ht="16.5">
      <c r="E438" s="31"/>
      <c r="F438" s="31"/>
      <c r="G438" s="31"/>
      <c r="H438" s="31"/>
      <c r="I438" s="31"/>
      <c r="J438" s="31"/>
      <c r="K438" s="31"/>
    </row>
    <row r="439" spans="5:11" ht="16.5">
      <c r="E439" s="31"/>
      <c r="F439" s="31"/>
      <c r="G439" s="31"/>
      <c r="H439" s="31"/>
      <c r="I439" s="31"/>
      <c r="J439" s="31"/>
      <c r="K439" s="31"/>
    </row>
    <row r="440" spans="5:11" ht="16.5">
      <c r="E440" s="31"/>
      <c r="F440" s="31"/>
      <c r="G440" s="31"/>
      <c r="H440" s="31"/>
      <c r="I440" s="31"/>
      <c r="J440" s="31"/>
      <c r="K440" s="31"/>
    </row>
    <row r="441" spans="5:11" ht="16.5">
      <c r="E441" s="31"/>
      <c r="F441" s="31"/>
      <c r="G441" s="31"/>
      <c r="H441" s="31"/>
      <c r="I441" s="31"/>
      <c r="J441" s="31"/>
      <c r="K441" s="31"/>
    </row>
    <row r="442" spans="5:11" ht="16.5">
      <c r="E442" s="31"/>
      <c r="F442" s="31"/>
      <c r="G442" s="31"/>
      <c r="H442" s="31"/>
      <c r="I442" s="31"/>
      <c r="J442" s="31"/>
      <c r="K442" s="31"/>
    </row>
    <row r="443" spans="5:11" ht="16.5">
      <c r="E443" s="31"/>
      <c r="F443" s="31"/>
      <c r="G443" s="31"/>
      <c r="H443" s="31"/>
      <c r="I443" s="31"/>
      <c r="J443" s="31"/>
      <c r="K443" s="31"/>
    </row>
    <row r="444" spans="5:11" ht="16.5">
      <c r="E444" s="31"/>
      <c r="F444" s="31"/>
      <c r="G444" s="31"/>
      <c r="H444" s="31"/>
      <c r="I444" s="31"/>
      <c r="J444" s="31"/>
      <c r="K444" s="31"/>
    </row>
    <row r="445" spans="5:11" ht="16.5">
      <c r="E445" s="31"/>
      <c r="F445" s="31"/>
      <c r="G445" s="31"/>
      <c r="H445" s="31"/>
      <c r="I445" s="31"/>
      <c r="J445" s="31"/>
      <c r="K445" s="31"/>
    </row>
    <row r="446" spans="5:11" ht="16.5">
      <c r="E446" s="31"/>
      <c r="F446" s="31"/>
      <c r="G446" s="31"/>
      <c r="H446" s="31"/>
      <c r="I446" s="31"/>
      <c r="J446" s="31"/>
      <c r="K446" s="31"/>
    </row>
    <row r="447" spans="5:11" ht="16.5">
      <c r="E447" s="31"/>
      <c r="F447" s="31"/>
      <c r="G447" s="31"/>
      <c r="H447" s="31"/>
      <c r="I447" s="31"/>
      <c r="J447" s="31"/>
      <c r="K447" s="31"/>
    </row>
    <row r="448" spans="5:11" ht="16.5">
      <c r="E448" s="31"/>
      <c r="F448" s="31"/>
      <c r="G448" s="31"/>
      <c r="H448" s="31"/>
      <c r="I448" s="31"/>
      <c r="J448" s="31"/>
      <c r="K448" s="31"/>
    </row>
    <row r="449" spans="5:11" ht="16.5">
      <c r="E449" s="31"/>
      <c r="F449" s="31"/>
      <c r="G449" s="31"/>
      <c r="H449" s="31"/>
      <c r="I449" s="31"/>
      <c r="J449" s="31"/>
      <c r="K449" s="31"/>
    </row>
    <row r="450" spans="5:11" ht="16.5">
      <c r="E450" s="31"/>
      <c r="F450" s="31"/>
      <c r="G450" s="31"/>
      <c r="H450" s="31"/>
      <c r="I450" s="31"/>
      <c r="J450" s="31"/>
      <c r="K450" s="31"/>
    </row>
    <row r="451" spans="5:11" ht="16.5">
      <c r="E451" s="31"/>
      <c r="F451" s="31"/>
      <c r="G451" s="31"/>
      <c r="H451" s="31"/>
      <c r="I451" s="31"/>
      <c r="J451" s="31"/>
      <c r="K451" s="31"/>
    </row>
    <row r="452" spans="5:11" ht="16.5">
      <c r="E452" s="31"/>
      <c r="F452" s="31"/>
      <c r="G452" s="31"/>
      <c r="H452" s="31"/>
      <c r="I452" s="31"/>
      <c r="J452" s="31"/>
      <c r="K452" s="31"/>
    </row>
    <row r="453" spans="5:11" ht="16.5">
      <c r="E453" s="31"/>
      <c r="F453" s="31"/>
      <c r="G453" s="31"/>
      <c r="H453" s="31"/>
      <c r="I453" s="31"/>
      <c r="J453" s="31"/>
      <c r="K453" s="31"/>
    </row>
    <row r="454" spans="5:11" ht="16.5">
      <c r="E454" s="31"/>
      <c r="F454" s="31"/>
      <c r="G454" s="31"/>
      <c r="H454" s="31"/>
      <c r="I454" s="31"/>
      <c r="J454" s="31"/>
      <c r="K454" s="31"/>
    </row>
    <row r="455" spans="5:11" ht="16.5">
      <c r="E455" s="31"/>
      <c r="F455" s="31"/>
      <c r="G455" s="31"/>
      <c r="H455" s="31"/>
      <c r="I455" s="31"/>
      <c r="J455" s="31"/>
      <c r="K455" s="31"/>
    </row>
    <row r="456" spans="5:11" ht="16.5">
      <c r="E456" s="31"/>
      <c r="F456" s="31"/>
      <c r="G456" s="31"/>
      <c r="H456" s="31"/>
      <c r="I456" s="31"/>
      <c r="J456" s="31"/>
      <c r="K456" s="31"/>
    </row>
    <row r="457" spans="5:11" ht="16.5">
      <c r="E457" s="31"/>
      <c r="F457" s="31"/>
      <c r="G457" s="31"/>
      <c r="H457" s="31"/>
      <c r="I457" s="31"/>
      <c r="J457" s="31"/>
      <c r="K457" s="31"/>
    </row>
    <row r="458" spans="5:11" ht="16.5">
      <c r="E458" s="31"/>
      <c r="F458" s="31"/>
      <c r="G458" s="31"/>
      <c r="H458" s="31"/>
      <c r="I458" s="31"/>
      <c r="J458" s="31"/>
      <c r="K458" s="31"/>
    </row>
    <row r="459" spans="5:11" ht="16.5">
      <c r="E459" s="31"/>
      <c r="F459" s="31"/>
      <c r="G459" s="31"/>
      <c r="H459" s="31"/>
      <c r="I459" s="31"/>
      <c r="J459" s="31"/>
      <c r="K459" s="31"/>
    </row>
    <row r="460" spans="5:11" ht="16.5">
      <c r="E460" s="31"/>
      <c r="F460" s="31"/>
      <c r="G460" s="31"/>
      <c r="H460" s="31"/>
      <c r="I460" s="31"/>
      <c r="J460" s="31"/>
      <c r="K460" s="31"/>
    </row>
    <row r="461" spans="5:11" ht="16.5">
      <c r="E461" s="31"/>
      <c r="F461" s="31"/>
      <c r="G461" s="31"/>
      <c r="H461" s="31"/>
      <c r="I461" s="31"/>
      <c r="J461" s="31"/>
      <c r="K461" s="31"/>
    </row>
    <row r="462" spans="5:11" ht="16.5">
      <c r="E462" s="31"/>
      <c r="F462" s="31"/>
      <c r="G462" s="31"/>
      <c r="H462" s="31"/>
      <c r="I462" s="31"/>
      <c r="J462" s="31"/>
      <c r="K462" s="31"/>
    </row>
    <row r="463" spans="5:11" ht="16.5">
      <c r="E463" s="31"/>
      <c r="F463" s="31"/>
      <c r="G463" s="31"/>
      <c r="H463" s="31"/>
      <c r="I463" s="31"/>
      <c r="J463" s="31"/>
      <c r="K463" s="31"/>
    </row>
    <row r="464" spans="5:11" ht="16.5">
      <c r="E464" s="31"/>
      <c r="F464" s="31"/>
      <c r="G464" s="31"/>
      <c r="H464" s="31"/>
      <c r="I464" s="31"/>
      <c r="J464" s="31"/>
      <c r="K464" s="31"/>
    </row>
    <row r="465" spans="5:11" ht="16.5">
      <c r="E465" s="31"/>
      <c r="F465" s="31"/>
      <c r="G465" s="31"/>
      <c r="H465" s="31"/>
      <c r="I465" s="31"/>
      <c r="J465" s="31"/>
      <c r="K465" s="31"/>
    </row>
    <row r="466" spans="5:11" ht="16.5">
      <c r="E466" s="31"/>
      <c r="F466" s="31"/>
      <c r="G466" s="31"/>
      <c r="H466" s="31"/>
      <c r="I466" s="31"/>
      <c r="J466" s="31"/>
      <c r="K466" s="31"/>
    </row>
    <row r="467" spans="5:11" ht="16.5">
      <c r="E467" s="31"/>
      <c r="F467" s="31"/>
      <c r="G467" s="31"/>
      <c r="H467" s="31"/>
      <c r="I467" s="31"/>
      <c r="J467" s="31"/>
      <c r="K467" s="31"/>
    </row>
    <row r="468" spans="5:11" ht="16.5">
      <c r="E468" s="31"/>
      <c r="F468" s="31"/>
      <c r="G468" s="31"/>
      <c r="H468" s="31"/>
      <c r="I468" s="31"/>
      <c r="J468" s="31"/>
      <c r="K468" s="31"/>
    </row>
    <row r="469" spans="5:11" ht="16.5">
      <c r="E469" s="31"/>
      <c r="F469" s="31"/>
      <c r="G469" s="31"/>
      <c r="H469" s="31"/>
      <c r="I469" s="31"/>
      <c r="J469" s="31"/>
      <c r="K469" s="31"/>
    </row>
    <row r="470" spans="5:11" ht="16.5">
      <c r="E470" s="31"/>
      <c r="F470" s="31"/>
      <c r="G470" s="31"/>
      <c r="H470" s="31"/>
      <c r="I470" s="31"/>
      <c r="J470" s="31"/>
      <c r="K470" s="31"/>
    </row>
    <row r="471" spans="5:11" ht="16.5">
      <c r="E471" s="31"/>
      <c r="F471" s="31"/>
      <c r="G471" s="31"/>
      <c r="H471" s="31"/>
      <c r="I471" s="31"/>
      <c r="J471" s="31"/>
      <c r="K471" s="31"/>
    </row>
    <row r="472" spans="5:11" ht="16.5">
      <c r="E472" s="31"/>
      <c r="F472" s="31"/>
      <c r="G472" s="31"/>
      <c r="H472" s="31"/>
      <c r="I472" s="31"/>
      <c r="J472" s="31"/>
      <c r="K472" s="31"/>
    </row>
    <row r="473" spans="5:11" ht="16.5">
      <c r="E473" s="31"/>
      <c r="F473" s="31"/>
      <c r="G473" s="31"/>
      <c r="H473" s="31"/>
      <c r="I473" s="31"/>
      <c r="J473" s="31"/>
      <c r="K473" s="31"/>
    </row>
    <row r="474" spans="5:11" ht="16.5">
      <c r="E474" s="31"/>
      <c r="F474" s="31"/>
      <c r="G474" s="31"/>
      <c r="H474" s="31"/>
      <c r="I474" s="31"/>
      <c r="J474" s="31"/>
      <c r="K474" s="31"/>
    </row>
    <row r="475" spans="5:11" ht="16.5">
      <c r="E475" s="31"/>
      <c r="F475" s="31"/>
      <c r="G475" s="31"/>
      <c r="H475" s="31"/>
      <c r="I475" s="31"/>
      <c r="J475" s="31"/>
      <c r="K475" s="31"/>
    </row>
    <row r="476" spans="5:11" ht="16.5">
      <c r="E476" s="31"/>
      <c r="F476" s="31"/>
      <c r="G476" s="31"/>
      <c r="H476" s="31"/>
      <c r="I476" s="31"/>
      <c r="J476" s="31"/>
      <c r="K476" s="31"/>
    </row>
    <row r="477" spans="5:11" ht="16.5">
      <c r="E477" s="31"/>
      <c r="F477" s="31"/>
      <c r="G477" s="31"/>
      <c r="H477" s="31"/>
      <c r="I477" s="31"/>
      <c r="J477" s="31"/>
      <c r="K477" s="31"/>
    </row>
    <row r="478" spans="5:11" ht="16.5">
      <c r="E478" s="31"/>
      <c r="F478" s="31"/>
      <c r="G478" s="31"/>
      <c r="H478" s="31"/>
      <c r="I478" s="31"/>
      <c r="J478" s="31"/>
      <c r="K478" s="31"/>
    </row>
    <row r="479" spans="5:11" ht="16.5">
      <c r="E479" s="31"/>
      <c r="F479" s="31"/>
      <c r="G479" s="31"/>
      <c r="H479" s="31"/>
      <c r="I479" s="31"/>
      <c r="J479" s="31"/>
      <c r="K479" s="31"/>
    </row>
    <row r="480" spans="5:11" ht="16.5">
      <c r="E480" s="31"/>
      <c r="F480" s="31"/>
      <c r="G480" s="31"/>
      <c r="H480" s="31"/>
      <c r="I480" s="31"/>
      <c r="J480" s="31"/>
      <c r="K480" s="31"/>
    </row>
    <row r="481" spans="5:11" ht="16.5">
      <c r="E481" s="31"/>
      <c r="F481" s="31"/>
      <c r="G481" s="31"/>
      <c r="H481" s="31"/>
      <c r="I481" s="31"/>
      <c r="J481" s="31"/>
      <c r="K481" s="31"/>
    </row>
    <row r="482" spans="5:11" ht="16.5">
      <c r="E482" s="31"/>
      <c r="F482" s="31"/>
      <c r="G482" s="31"/>
      <c r="H482" s="31"/>
      <c r="I482" s="31"/>
      <c r="J482" s="31"/>
      <c r="K482" s="31"/>
    </row>
    <row r="483" spans="5:11" ht="16.5">
      <c r="E483" s="31"/>
      <c r="F483" s="31"/>
      <c r="G483" s="31"/>
      <c r="H483" s="31"/>
      <c r="I483" s="31"/>
      <c r="J483" s="31"/>
      <c r="K483" s="31"/>
    </row>
    <row r="484" spans="5:11" ht="16.5">
      <c r="E484" s="31"/>
      <c r="F484" s="31"/>
      <c r="G484" s="31"/>
      <c r="H484" s="31"/>
      <c r="I484" s="31"/>
      <c r="J484" s="31"/>
      <c r="K484" s="31"/>
    </row>
    <row r="485" spans="5:11" ht="16.5">
      <c r="E485" s="31"/>
      <c r="F485" s="31"/>
      <c r="G485" s="31"/>
      <c r="H485" s="31"/>
      <c r="I485" s="31"/>
      <c r="J485" s="31"/>
      <c r="K485" s="31"/>
    </row>
    <row r="486" spans="5:11" ht="16.5">
      <c r="E486" s="31"/>
      <c r="F486" s="31"/>
      <c r="G486" s="31"/>
      <c r="H486" s="31"/>
      <c r="I486" s="31"/>
      <c r="J486" s="31"/>
      <c r="K486" s="31"/>
    </row>
    <row r="487" spans="5:11" ht="16.5">
      <c r="E487" s="31"/>
      <c r="F487" s="31"/>
      <c r="G487" s="31"/>
      <c r="H487" s="31"/>
      <c r="I487" s="31"/>
      <c r="J487" s="31"/>
      <c r="K487" s="31"/>
    </row>
    <row r="488" spans="5:11" ht="16.5">
      <c r="E488" s="31"/>
      <c r="F488" s="31"/>
      <c r="G488" s="31"/>
      <c r="H488" s="31"/>
      <c r="I488" s="31"/>
      <c r="J488" s="31"/>
      <c r="K488" s="31"/>
    </row>
    <row r="489" spans="5:11" ht="16.5">
      <c r="E489" s="31"/>
      <c r="F489" s="31"/>
      <c r="G489" s="31"/>
      <c r="H489" s="31"/>
      <c r="I489" s="31"/>
      <c r="J489" s="31"/>
      <c r="K489" s="31"/>
    </row>
    <row r="490" spans="5:11" ht="16.5">
      <c r="E490" s="31"/>
      <c r="F490" s="31"/>
      <c r="G490" s="31"/>
      <c r="H490" s="31"/>
      <c r="I490" s="31"/>
      <c r="J490" s="31"/>
      <c r="K490" s="31"/>
    </row>
    <row r="491" spans="5:11" ht="16.5">
      <c r="E491" s="31"/>
      <c r="F491" s="31"/>
      <c r="G491" s="31"/>
      <c r="H491" s="31"/>
      <c r="I491" s="31"/>
      <c r="J491" s="31"/>
      <c r="K491" s="31"/>
    </row>
    <row r="492" spans="5:11" ht="16.5">
      <c r="E492" s="31"/>
      <c r="F492" s="31"/>
      <c r="G492" s="31"/>
      <c r="H492" s="31"/>
      <c r="I492" s="31"/>
      <c r="J492" s="31"/>
      <c r="K492" s="31"/>
    </row>
    <row r="493" spans="5:11" ht="16.5">
      <c r="E493" s="31"/>
      <c r="F493" s="31"/>
      <c r="G493" s="31"/>
      <c r="H493" s="31"/>
      <c r="I493" s="31"/>
      <c r="J493" s="31"/>
      <c r="K493" s="31"/>
    </row>
    <row r="494" spans="5:11" ht="16.5">
      <c r="E494" s="31"/>
      <c r="F494" s="31"/>
      <c r="G494" s="31"/>
      <c r="H494" s="31"/>
      <c r="I494" s="31"/>
      <c r="J494" s="31"/>
      <c r="K494" s="31"/>
    </row>
    <row r="495" spans="5:11" ht="16.5">
      <c r="E495" s="31"/>
      <c r="F495" s="31"/>
      <c r="G495" s="31"/>
      <c r="H495" s="31"/>
      <c r="I495" s="31"/>
      <c r="J495" s="31"/>
      <c r="K495" s="31"/>
    </row>
    <row r="496" spans="5:11" ht="16.5">
      <c r="E496" s="31"/>
      <c r="F496" s="31"/>
      <c r="G496" s="31"/>
      <c r="H496" s="31"/>
      <c r="I496" s="31"/>
      <c r="J496" s="31"/>
      <c r="K496" s="31"/>
    </row>
    <row r="497" spans="5:11" ht="16.5">
      <c r="E497" s="31"/>
      <c r="F497" s="31"/>
      <c r="G497" s="31"/>
      <c r="H497" s="31"/>
      <c r="I497" s="31"/>
      <c r="J497" s="31"/>
      <c r="K497" s="31"/>
    </row>
    <row r="498" spans="5:11" ht="16.5">
      <c r="E498" s="31"/>
      <c r="F498" s="31"/>
      <c r="G498" s="31"/>
      <c r="H498" s="31"/>
      <c r="I498" s="31"/>
      <c r="J498" s="31"/>
      <c r="K498" s="31"/>
    </row>
    <row r="499" spans="5:11" ht="16.5">
      <c r="E499" s="31"/>
      <c r="F499" s="31"/>
      <c r="G499" s="31"/>
      <c r="H499" s="31"/>
      <c r="I499" s="31"/>
      <c r="J499" s="31"/>
      <c r="K499" s="31"/>
    </row>
    <row r="500" spans="5:11" ht="16.5">
      <c r="E500" s="31"/>
      <c r="F500" s="31"/>
      <c r="G500" s="31"/>
      <c r="H500" s="31"/>
      <c r="I500" s="31"/>
      <c r="J500" s="31"/>
      <c r="K500" s="31"/>
    </row>
    <row r="501" spans="5:11" ht="16.5">
      <c r="E501" s="31"/>
      <c r="F501" s="31"/>
      <c r="G501" s="31"/>
      <c r="H501" s="31"/>
      <c r="I501" s="31"/>
      <c r="J501" s="31"/>
      <c r="K501" s="31"/>
    </row>
    <row r="502" spans="5:11" ht="16.5">
      <c r="E502" s="31"/>
      <c r="F502" s="31"/>
      <c r="G502" s="31"/>
      <c r="H502" s="31"/>
      <c r="I502" s="31"/>
      <c r="J502" s="31"/>
      <c r="K502" s="31"/>
    </row>
    <row r="503" spans="5:11" ht="16.5">
      <c r="E503" s="31"/>
      <c r="F503" s="31"/>
      <c r="G503" s="31"/>
      <c r="H503" s="31"/>
      <c r="I503" s="31"/>
      <c r="J503" s="31"/>
      <c r="K503" s="31"/>
    </row>
    <row r="504" spans="5:11" ht="16.5">
      <c r="E504" s="31"/>
      <c r="F504" s="31"/>
      <c r="G504" s="31"/>
      <c r="H504" s="31"/>
      <c r="I504" s="31"/>
      <c r="J504" s="31"/>
      <c r="K504" s="31"/>
    </row>
    <row r="505" spans="5:11" ht="16.5">
      <c r="E505" s="31"/>
      <c r="F505" s="31"/>
      <c r="G505" s="31"/>
      <c r="H505" s="31"/>
      <c r="I505" s="31"/>
      <c r="J505" s="31"/>
      <c r="K505" s="31"/>
    </row>
    <row r="506" spans="5:11" ht="16.5">
      <c r="E506" s="31"/>
      <c r="F506" s="31"/>
      <c r="G506" s="31"/>
      <c r="H506" s="31"/>
      <c r="I506" s="31"/>
      <c r="J506" s="31"/>
      <c r="K506" s="31"/>
    </row>
    <row r="507" spans="5:11" ht="16.5">
      <c r="E507" s="31"/>
      <c r="F507" s="31"/>
      <c r="G507" s="31"/>
      <c r="H507" s="31"/>
      <c r="I507" s="31"/>
      <c r="J507" s="31"/>
      <c r="K507" s="31"/>
    </row>
    <row r="508" spans="5:11" ht="16.5">
      <c r="E508" s="31"/>
      <c r="F508" s="31"/>
      <c r="G508" s="31"/>
      <c r="H508" s="31"/>
      <c r="I508" s="31"/>
      <c r="J508" s="31"/>
      <c r="K508" s="31"/>
    </row>
    <row r="509" spans="5:11" ht="16.5">
      <c r="E509" s="31"/>
      <c r="F509" s="31"/>
      <c r="G509" s="31"/>
      <c r="H509" s="31"/>
      <c r="I509" s="31"/>
      <c r="J509" s="31"/>
      <c r="K509" s="31"/>
    </row>
    <row r="510" spans="5:11" ht="16.5">
      <c r="E510" s="31"/>
      <c r="F510" s="31"/>
      <c r="G510" s="31"/>
      <c r="H510" s="31"/>
      <c r="I510" s="31"/>
      <c r="J510" s="31"/>
      <c r="K510" s="31"/>
    </row>
    <row r="511" spans="5:11" ht="16.5">
      <c r="E511" s="31"/>
      <c r="F511" s="31"/>
      <c r="G511" s="31"/>
      <c r="H511" s="31"/>
      <c r="I511" s="31"/>
      <c r="J511" s="31"/>
      <c r="K511" s="31"/>
    </row>
    <row r="512" spans="5:11" ht="16.5">
      <c r="E512" s="31"/>
      <c r="F512" s="31"/>
      <c r="G512" s="31"/>
      <c r="H512" s="31"/>
      <c r="I512" s="31"/>
      <c r="J512" s="31"/>
      <c r="K512" s="31"/>
    </row>
    <row r="513" spans="5:11" ht="16.5">
      <c r="E513" s="31"/>
      <c r="F513" s="31"/>
      <c r="G513" s="31"/>
      <c r="H513" s="31"/>
      <c r="I513" s="31"/>
      <c r="J513" s="31"/>
      <c r="K513" s="31"/>
    </row>
    <row r="514" spans="5:11" ht="16.5">
      <c r="E514" s="31"/>
      <c r="F514" s="31"/>
      <c r="G514" s="31"/>
      <c r="H514" s="31"/>
      <c r="I514" s="31"/>
      <c r="J514" s="31"/>
      <c r="K514" s="31"/>
    </row>
    <row r="515" spans="5:11" ht="16.5">
      <c r="E515" s="31"/>
      <c r="F515" s="31"/>
      <c r="G515" s="31"/>
      <c r="H515" s="31"/>
      <c r="I515" s="31"/>
      <c r="J515" s="31"/>
      <c r="K515" s="31"/>
    </row>
    <row r="516" spans="5:11" ht="16.5">
      <c r="E516" s="31"/>
      <c r="F516" s="31"/>
      <c r="G516" s="31"/>
      <c r="H516" s="31"/>
      <c r="I516" s="31"/>
      <c r="J516" s="31"/>
      <c r="K516" s="31"/>
    </row>
    <row r="517" spans="5:11" ht="16.5">
      <c r="E517" s="31"/>
      <c r="F517" s="31"/>
      <c r="G517" s="31"/>
      <c r="H517" s="31"/>
      <c r="I517" s="31"/>
      <c r="J517" s="31"/>
      <c r="K517" s="31"/>
    </row>
    <row r="518" spans="5:11" ht="16.5">
      <c r="E518" s="31"/>
      <c r="F518" s="31"/>
      <c r="G518" s="31"/>
      <c r="H518" s="31"/>
      <c r="I518" s="31"/>
      <c r="J518" s="31"/>
      <c r="K518" s="31"/>
    </row>
    <row r="519" spans="5:11" ht="16.5">
      <c r="E519" s="31"/>
      <c r="F519" s="31"/>
      <c r="G519" s="31"/>
      <c r="H519" s="31"/>
      <c r="I519" s="31"/>
      <c r="J519" s="31"/>
      <c r="K519" s="31"/>
    </row>
    <row r="520" spans="5:11" ht="16.5">
      <c r="E520" s="31"/>
      <c r="F520" s="31"/>
      <c r="G520" s="31"/>
      <c r="H520" s="31"/>
      <c r="I520" s="31"/>
      <c r="J520" s="31"/>
      <c r="K520" s="31"/>
    </row>
    <row r="521" spans="5:11" ht="16.5">
      <c r="E521" s="31"/>
      <c r="F521" s="31"/>
      <c r="G521" s="31"/>
      <c r="H521" s="31"/>
      <c r="I521" s="31"/>
      <c r="J521" s="31"/>
      <c r="K521" s="31"/>
    </row>
    <row r="522" spans="5:11" ht="16.5">
      <c r="E522" s="31"/>
      <c r="F522" s="31"/>
      <c r="G522" s="31"/>
      <c r="H522" s="31"/>
      <c r="I522" s="31"/>
      <c r="J522" s="31"/>
      <c r="K522" s="31"/>
    </row>
    <row r="523" spans="5:11" ht="16.5">
      <c r="E523" s="31"/>
      <c r="F523" s="31"/>
      <c r="G523" s="31"/>
      <c r="H523" s="31"/>
      <c r="I523" s="31"/>
      <c r="J523" s="31"/>
      <c r="K523" s="31"/>
    </row>
    <row r="524" spans="5:11" ht="16.5">
      <c r="E524" s="31"/>
      <c r="F524" s="31"/>
      <c r="G524" s="31"/>
      <c r="H524" s="31"/>
      <c r="I524" s="31"/>
      <c r="J524" s="31"/>
      <c r="K524" s="31"/>
    </row>
    <row r="525" spans="5:11" ht="16.5">
      <c r="E525" s="31"/>
      <c r="F525" s="31"/>
      <c r="G525" s="31"/>
      <c r="H525" s="31"/>
      <c r="I525" s="31"/>
      <c r="J525" s="31"/>
      <c r="K525" s="31"/>
    </row>
    <row r="526" spans="5:11" ht="16.5">
      <c r="E526" s="31"/>
      <c r="F526" s="31"/>
      <c r="G526" s="31"/>
      <c r="H526" s="31"/>
      <c r="I526" s="31"/>
      <c r="J526" s="31"/>
      <c r="K526" s="31"/>
    </row>
    <row r="527" spans="5:11" ht="16.5">
      <c r="E527" s="31"/>
      <c r="F527" s="31"/>
      <c r="G527" s="31"/>
      <c r="H527" s="31"/>
      <c r="I527" s="31"/>
      <c r="J527" s="31"/>
      <c r="K527" s="31"/>
    </row>
    <row r="528" spans="5:11" ht="16.5">
      <c r="E528" s="31"/>
      <c r="F528" s="31"/>
      <c r="G528" s="31"/>
      <c r="H528" s="31"/>
      <c r="I528" s="31"/>
      <c r="J528" s="31"/>
      <c r="K528" s="31"/>
    </row>
    <row r="529" spans="5:11" ht="16.5">
      <c r="E529" s="31"/>
      <c r="F529" s="31"/>
      <c r="G529" s="31"/>
      <c r="H529" s="31"/>
      <c r="I529" s="31"/>
      <c r="J529" s="31"/>
      <c r="K529" s="31"/>
    </row>
    <row r="530" spans="5:11" ht="16.5">
      <c r="E530" s="31"/>
      <c r="F530" s="31"/>
      <c r="G530" s="31"/>
      <c r="H530" s="31"/>
      <c r="I530" s="31"/>
      <c r="J530" s="31"/>
      <c r="K530" s="31"/>
    </row>
    <row r="531" spans="5:11" ht="16.5">
      <c r="E531" s="31"/>
      <c r="F531" s="31"/>
      <c r="G531" s="31"/>
      <c r="H531" s="31"/>
      <c r="I531" s="31"/>
      <c r="J531" s="31"/>
      <c r="K531" s="31"/>
    </row>
    <row r="532" spans="5:11" ht="16.5">
      <c r="E532" s="31"/>
      <c r="F532" s="31"/>
      <c r="G532" s="31"/>
      <c r="H532" s="31"/>
      <c r="I532" s="31"/>
      <c r="J532" s="31"/>
      <c r="K532" s="31"/>
    </row>
    <row r="533" spans="5:11" ht="16.5">
      <c r="E533" s="31"/>
      <c r="F533" s="31"/>
      <c r="G533" s="31"/>
      <c r="H533" s="31"/>
      <c r="I533" s="31"/>
      <c r="J533" s="31"/>
      <c r="K533" s="31"/>
    </row>
    <row r="534" spans="5:11" ht="16.5">
      <c r="E534" s="31"/>
      <c r="F534" s="31"/>
      <c r="G534" s="31"/>
      <c r="H534" s="31"/>
      <c r="I534" s="31"/>
      <c r="J534" s="31"/>
      <c r="K534" s="31"/>
    </row>
    <row r="535" spans="5:11" ht="16.5">
      <c r="E535" s="31"/>
      <c r="F535" s="31"/>
      <c r="G535" s="31"/>
      <c r="H535" s="31"/>
      <c r="I535" s="31"/>
      <c r="J535" s="31"/>
      <c r="K535" s="31"/>
    </row>
    <row r="536" spans="5:11" ht="16.5">
      <c r="E536" s="31"/>
      <c r="F536" s="31"/>
      <c r="G536" s="31"/>
      <c r="H536" s="31"/>
      <c r="I536" s="31"/>
      <c r="J536" s="31"/>
      <c r="K536" s="31"/>
    </row>
    <row r="537" spans="5:11" ht="16.5">
      <c r="E537" s="31"/>
      <c r="F537" s="31"/>
      <c r="G537" s="31"/>
      <c r="H537" s="31"/>
      <c r="I537" s="31"/>
      <c r="J537" s="31"/>
      <c r="K537" s="31"/>
    </row>
    <row r="538" spans="5:11" ht="16.5">
      <c r="E538" s="31"/>
      <c r="F538" s="31"/>
      <c r="G538" s="31"/>
      <c r="H538" s="31"/>
      <c r="I538" s="31"/>
      <c r="J538" s="31"/>
      <c r="K538" s="31"/>
    </row>
    <row r="539" spans="5:11" ht="16.5">
      <c r="E539" s="31"/>
      <c r="F539" s="31"/>
      <c r="G539" s="31"/>
      <c r="H539" s="31"/>
      <c r="I539" s="31"/>
      <c r="J539" s="31"/>
      <c r="K539" s="31"/>
    </row>
    <row r="540" spans="5:11" ht="16.5">
      <c r="E540" s="31"/>
      <c r="F540" s="31"/>
      <c r="G540" s="31"/>
      <c r="H540" s="31"/>
      <c r="I540" s="31"/>
      <c r="J540" s="31"/>
      <c r="K540" s="31"/>
    </row>
    <row r="541" spans="5:11" ht="16.5">
      <c r="E541" s="31"/>
      <c r="F541" s="31"/>
      <c r="G541" s="31"/>
      <c r="H541" s="31"/>
      <c r="I541" s="31"/>
      <c r="J541" s="31"/>
      <c r="K541" s="31"/>
    </row>
    <row r="542" spans="5:11" ht="16.5">
      <c r="E542" s="31"/>
      <c r="F542" s="31"/>
      <c r="G542" s="31"/>
      <c r="H542" s="31"/>
      <c r="I542" s="31"/>
      <c r="J542" s="31"/>
      <c r="K542" s="31"/>
    </row>
    <row r="543" spans="5:11" ht="16.5">
      <c r="E543" s="31"/>
      <c r="F543" s="31"/>
      <c r="G543" s="31"/>
      <c r="H543" s="31"/>
      <c r="I543" s="31"/>
      <c r="J543" s="31"/>
      <c r="K543" s="31"/>
    </row>
    <row r="544" spans="5:11" ht="16.5">
      <c r="E544" s="31"/>
      <c r="F544" s="31"/>
      <c r="G544" s="31"/>
      <c r="H544" s="31"/>
      <c r="I544" s="31"/>
      <c r="J544" s="31"/>
      <c r="K544" s="31"/>
    </row>
    <row r="545" spans="5:11" ht="16.5">
      <c r="E545" s="31"/>
      <c r="F545" s="31"/>
      <c r="G545" s="31"/>
      <c r="H545" s="31"/>
      <c r="I545" s="31"/>
      <c r="J545" s="31"/>
      <c r="K545" s="31"/>
    </row>
    <row r="546" spans="5:11" ht="16.5">
      <c r="E546" s="31"/>
      <c r="F546" s="31"/>
      <c r="G546" s="31"/>
      <c r="H546" s="31"/>
      <c r="I546" s="31"/>
      <c r="J546" s="31"/>
      <c r="K546" s="31"/>
    </row>
    <row r="547" spans="5:11" ht="16.5">
      <c r="E547" s="31"/>
      <c r="F547" s="31"/>
      <c r="G547" s="31"/>
      <c r="H547" s="31"/>
      <c r="I547" s="31"/>
      <c r="J547" s="31"/>
      <c r="K547" s="31"/>
    </row>
    <row r="548" spans="5:11" ht="16.5">
      <c r="E548" s="31"/>
      <c r="F548" s="31"/>
      <c r="G548" s="31"/>
      <c r="H548" s="31"/>
      <c r="I548" s="31"/>
      <c r="J548" s="31"/>
      <c r="K548" s="31"/>
    </row>
    <row r="549" spans="5:11" ht="16.5">
      <c r="E549" s="31"/>
      <c r="F549" s="31"/>
      <c r="G549" s="31"/>
      <c r="H549" s="31"/>
      <c r="I549" s="31"/>
      <c r="J549" s="31"/>
      <c r="K549" s="31"/>
    </row>
    <row r="550" spans="5:11" ht="16.5">
      <c r="E550" s="31"/>
      <c r="F550" s="31"/>
      <c r="G550" s="31"/>
      <c r="H550" s="31"/>
      <c r="I550" s="31"/>
      <c r="J550" s="31"/>
      <c r="K550" s="31"/>
    </row>
    <row r="551" spans="5:11" ht="16.5">
      <c r="E551" s="31"/>
      <c r="F551" s="31"/>
      <c r="G551" s="31"/>
      <c r="H551" s="31"/>
      <c r="I551" s="31"/>
      <c r="J551" s="31"/>
      <c r="K551" s="31"/>
    </row>
    <row r="552" spans="5:11" ht="16.5">
      <c r="E552" s="31"/>
      <c r="F552" s="31"/>
      <c r="G552" s="31"/>
      <c r="H552" s="31"/>
      <c r="I552" s="31"/>
      <c r="J552" s="31"/>
      <c r="K552" s="31"/>
    </row>
    <row r="553" spans="5:11" ht="16.5">
      <c r="E553" s="31"/>
      <c r="F553" s="31"/>
      <c r="G553" s="31"/>
      <c r="H553" s="31"/>
      <c r="I553" s="31"/>
      <c r="J553" s="31"/>
      <c r="K553" s="31"/>
    </row>
    <row r="554" spans="5:11" ht="16.5">
      <c r="E554" s="31"/>
      <c r="F554" s="31"/>
      <c r="G554" s="31"/>
      <c r="H554" s="31"/>
      <c r="I554" s="31"/>
      <c r="J554" s="31"/>
      <c r="K554" s="31"/>
    </row>
    <row r="555" spans="5:11" ht="16.5">
      <c r="E555" s="31"/>
      <c r="F555" s="31"/>
      <c r="G555" s="31"/>
      <c r="H555" s="31"/>
      <c r="I555" s="31"/>
      <c r="J555" s="31"/>
      <c r="K555" s="31"/>
    </row>
    <row r="556" spans="5:11" ht="16.5">
      <c r="E556" s="31"/>
      <c r="F556" s="31"/>
      <c r="G556" s="31"/>
      <c r="H556" s="31"/>
      <c r="I556" s="31"/>
      <c r="J556" s="31"/>
      <c r="K556" s="31"/>
    </row>
    <row r="557" spans="5:11" ht="16.5">
      <c r="E557" s="31"/>
      <c r="F557" s="31"/>
      <c r="G557" s="31"/>
      <c r="H557" s="31"/>
      <c r="I557" s="31"/>
      <c r="J557" s="31"/>
      <c r="K557" s="31"/>
    </row>
    <row r="558" spans="5:11" ht="16.5">
      <c r="E558" s="31"/>
      <c r="F558" s="31"/>
      <c r="G558" s="31"/>
      <c r="H558" s="31"/>
      <c r="I558" s="31"/>
      <c r="J558" s="31"/>
      <c r="K558" s="31"/>
    </row>
    <row r="559" spans="5:11" ht="16.5">
      <c r="E559" s="31"/>
      <c r="F559" s="31"/>
      <c r="G559" s="31"/>
      <c r="H559" s="31"/>
      <c r="I559" s="31"/>
      <c r="J559" s="31"/>
      <c r="K559" s="31"/>
    </row>
    <row r="560" spans="5:11" ht="16.5">
      <c r="E560" s="31"/>
      <c r="F560" s="31"/>
      <c r="G560" s="31"/>
      <c r="H560" s="31"/>
      <c r="I560" s="31"/>
      <c r="J560" s="31"/>
      <c r="K560" s="31"/>
    </row>
    <row r="561" spans="5:11" ht="16.5">
      <c r="E561" s="31"/>
      <c r="F561" s="31"/>
      <c r="G561" s="31"/>
      <c r="H561" s="31"/>
      <c r="I561" s="31"/>
      <c r="J561" s="31"/>
      <c r="K561" s="31"/>
    </row>
    <row r="562" spans="5:11" ht="16.5">
      <c r="E562" s="31"/>
      <c r="F562" s="31"/>
      <c r="G562" s="31"/>
      <c r="H562" s="31"/>
      <c r="I562" s="31"/>
      <c r="J562" s="31"/>
      <c r="K562" s="31"/>
    </row>
    <row r="563" spans="5:11" ht="16.5">
      <c r="E563" s="31"/>
      <c r="F563" s="31"/>
      <c r="G563" s="31"/>
      <c r="H563" s="31"/>
      <c r="I563" s="31"/>
      <c r="J563" s="31"/>
      <c r="K563" s="31"/>
    </row>
    <row r="564" spans="5:11" ht="16.5">
      <c r="E564" s="31"/>
      <c r="F564" s="31"/>
      <c r="G564" s="31"/>
      <c r="H564" s="31"/>
      <c r="I564" s="31"/>
      <c r="J564" s="31"/>
      <c r="K564" s="31"/>
    </row>
    <row r="565" spans="5:11" ht="16.5">
      <c r="E565" s="31"/>
      <c r="F565" s="31"/>
      <c r="G565" s="31"/>
      <c r="H565" s="31"/>
      <c r="I565" s="31"/>
      <c r="J565" s="31"/>
      <c r="K565" s="31"/>
    </row>
    <row r="566" spans="5:11" ht="16.5">
      <c r="E566" s="31"/>
      <c r="F566" s="31"/>
      <c r="G566" s="31"/>
      <c r="H566" s="31"/>
      <c r="I566" s="31"/>
      <c r="J566" s="31"/>
      <c r="K566" s="31"/>
    </row>
    <row r="567" spans="5:11" ht="16.5">
      <c r="E567" s="31"/>
      <c r="F567" s="31"/>
      <c r="G567" s="31"/>
      <c r="H567" s="31"/>
      <c r="I567" s="31"/>
      <c r="J567" s="31"/>
      <c r="K567" s="31"/>
    </row>
    <row r="568" spans="5:11" ht="16.5">
      <c r="E568" s="31"/>
      <c r="F568" s="31"/>
      <c r="G568" s="31"/>
      <c r="H568" s="31"/>
      <c r="I568" s="31"/>
      <c r="J568" s="31"/>
      <c r="K568" s="31"/>
    </row>
    <row r="569" spans="5:11" ht="16.5">
      <c r="E569" s="31"/>
      <c r="F569" s="31"/>
      <c r="G569" s="31"/>
      <c r="H569" s="31"/>
      <c r="I569" s="31"/>
      <c r="J569" s="31"/>
      <c r="K569" s="31"/>
    </row>
    <row r="570" spans="5:11" ht="16.5">
      <c r="E570" s="31"/>
      <c r="F570" s="31"/>
      <c r="G570" s="31"/>
      <c r="H570" s="31"/>
      <c r="I570" s="31"/>
      <c r="J570" s="31"/>
      <c r="K570" s="31"/>
    </row>
    <row r="571" spans="5:11" ht="16.5">
      <c r="E571" s="31"/>
      <c r="F571" s="31"/>
      <c r="G571" s="31"/>
      <c r="H571" s="31"/>
      <c r="I571" s="31"/>
      <c r="J571" s="31"/>
      <c r="K571" s="31"/>
    </row>
    <row r="572" spans="5:11" ht="16.5">
      <c r="E572" s="31"/>
      <c r="F572" s="31"/>
      <c r="G572" s="31"/>
      <c r="H572" s="31"/>
      <c r="I572" s="31"/>
      <c r="J572" s="31"/>
      <c r="K572" s="31"/>
    </row>
    <row r="573" spans="5:11" ht="16.5">
      <c r="E573" s="31"/>
      <c r="F573" s="31"/>
      <c r="G573" s="31"/>
      <c r="H573" s="31"/>
      <c r="I573" s="31"/>
      <c r="J573" s="31"/>
      <c r="K573" s="31"/>
    </row>
    <row r="574" spans="5:11" ht="16.5">
      <c r="E574" s="31"/>
      <c r="F574" s="31"/>
      <c r="G574" s="31"/>
      <c r="H574" s="31"/>
      <c r="I574" s="31"/>
      <c r="J574" s="31"/>
      <c r="K574" s="31"/>
    </row>
    <row r="575" spans="5:11" ht="16.5">
      <c r="E575" s="31"/>
      <c r="F575" s="31"/>
      <c r="G575" s="31"/>
      <c r="H575" s="31"/>
      <c r="I575" s="31"/>
      <c r="J575" s="31"/>
      <c r="K575" s="31"/>
    </row>
    <row r="576" spans="5:11" ht="16.5">
      <c r="E576" s="31"/>
      <c r="F576" s="31"/>
      <c r="G576" s="31"/>
      <c r="H576" s="31"/>
      <c r="I576" s="31"/>
      <c r="J576" s="31"/>
      <c r="K576" s="31"/>
    </row>
    <row r="577" spans="5:11" ht="16.5">
      <c r="E577" s="31"/>
      <c r="F577" s="31"/>
      <c r="G577" s="31"/>
      <c r="H577" s="31"/>
      <c r="I577" s="31"/>
      <c r="J577" s="31"/>
      <c r="K577" s="31"/>
    </row>
    <row r="578" spans="5:11" ht="16.5">
      <c r="E578" s="31"/>
      <c r="F578" s="31"/>
      <c r="G578" s="31"/>
      <c r="H578" s="31"/>
      <c r="I578" s="31"/>
      <c r="J578" s="31"/>
      <c r="K578" s="31"/>
    </row>
    <row r="579" spans="5:11" ht="16.5">
      <c r="E579" s="31"/>
      <c r="F579" s="31"/>
      <c r="G579" s="31"/>
      <c r="H579" s="31"/>
      <c r="I579" s="31"/>
      <c r="J579" s="31"/>
      <c r="K579" s="31"/>
    </row>
    <row r="580" spans="5:11" ht="16.5">
      <c r="E580" s="31"/>
      <c r="F580" s="31"/>
      <c r="G580" s="31"/>
      <c r="H580" s="31"/>
      <c r="I580" s="31"/>
      <c r="J580" s="31"/>
      <c r="K580" s="31"/>
    </row>
    <row r="581" spans="5:11" ht="16.5">
      <c r="E581" s="31"/>
      <c r="F581" s="31"/>
      <c r="G581" s="31"/>
      <c r="H581" s="31"/>
      <c r="I581" s="31"/>
      <c r="J581" s="31"/>
      <c r="K581" s="31"/>
    </row>
    <row r="582" spans="5:11" ht="16.5">
      <c r="E582" s="31"/>
      <c r="F582" s="31"/>
      <c r="G582" s="31"/>
      <c r="H582" s="31"/>
      <c r="I582" s="31"/>
      <c r="J582" s="31"/>
      <c r="K582" s="31"/>
    </row>
    <row r="583" spans="5:11" ht="16.5">
      <c r="E583" s="31"/>
      <c r="F583" s="31"/>
      <c r="G583" s="31"/>
      <c r="H583" s="31"/>
      <c r="I583" s="31"/>
      <c r="J583" s="31"/>
      <c r="K583" s="31"/>
    </row>
    <row r="584" spans="5:11" ht="16.5">
      <c r="E584" s="31"/>
      <c r="F584" s="31"/>
      <c r="G584" s="31"/>
      <c r="H584" s="31"/>
      <c r="I584" s="31"/>
      <c r="J584" s="31"/>
      <c r="K584" s="31"/>
    </row>
    <row r="585" spans="5:11" ht="16.5">
      <c r="E585" s="31"/>
      <c r="F585" s="31"/>
      <c r="G585" s="31"/>
      <c r="H585" s="31"/>
      <c r="I585" s="31"/>
      <c r="J585" s="31"/>
      <c r="K585" s="31"/>
    </row>
    <row r="586" spans="5:11" ht="16.5">
      <c r="E586" s="31"/>
      <c r="F586" s="31"/>
      <c r="G586" s="31"/>
      <c r="H586" s="31"/>
      <c r="I586" s="31"/>
      <c r="J586" s="31"/>
      <c r="K586" s="31"/>
    </row>
    <row r="587" spans="5:11" ht="16.5">
      <c r="E587" s="31"/>
      <c r="F587" s="31"/>
      <c r="G587" s="31"/>
      <c r="H587" s="31"/>
      <c r="I587" s="31"/>
      <c r="J587" s="31"/>
      <c r="K587" s="31"/>
    </row>
    <row r="588" spans="5:11" ht="16.5">
      <c r="E588" s="31"/>
      <c r="F588" s="31"/>
      <c r="G588" s="31"/>
      <c r="H588" s="31"/>
      <c r="I588" s="31"/>
      <c r="J588" s="31"/>
      <c r="K588" s="31"/>
    </row>
    <row r="589" spans="5:11" ht="16.5">
      <c r="E589" s="31"/>
      <c r="F589" s="31"/>
      <c r="G589" s="31"/>
      <c r="H589" s="31"/>
      <c r="I589" s="31"/>
      <c r="J589" s="31"/>
      <c r="K589" s="31"/>
    </row>
    <row r="590" spans="5:11" ht="16.5">
      <c r="E590" s="31"/>
      <c r="F590" s="31"/>
      <c r="G590" s="31"/>
      <c r="H590" s="31"/>
      <c r="I590" s="31"/>
      <c r="J590" s="31"/>
      <c r="K590" s="31"/>
    </row>
    <row r="591" spans="5:11" ht="16.5">
      <c r="E591" s="31"/>
      <c r="F591" s="31"/>
      <c r="G591" s="31"/>
      <c r="H591" s="31"/>
      <c r="I591" s="31"/>
      <c r="J591" s="31"/>
      <c r="K591" s="31"/>
    </row>
    <row r="592" spans="5:11" ht="16.5">
      <c r="E592" s="31"/>
      <c r="F592" s="31"/>
      <c r="G592" s="31"/>
      <c r="H592" s="31"/>
      <c r="I592" s="31"/>
      <c r="J592" s="31"/>
      <c r="K592" s="31"/>
    </row>
    <row r="593" spans="5:11" ht="16.5">
      <c r="E593" s="31"/>
      <c r="F593" s="31"/>
      <c r="G593" s="31"/>
      <c r="H593" s="31"/>
      <c r="I593" s="31"/>
      <c r="J593" s="31"/>
      <c r="K593" s="31"/>
    </row>
    <row r="594" spans="5:11" ht="16.5">
      <c r="E594" s="31"/>
      <c r="F594" s="31"/>
      <c r="G594" s="31"/>
      <c r="H594" s="31"/>
      <c r="I594" s="31"/>
      <c r="J594" s="31"/>
      <c r="K594" s="31"/>
    </row>
    <row r="595" spans="5:11" ht="16.5">
      <c r="E595" s="31"/>
      <c r="F595" s="31"/>
      <c r="G595" s="31"/>
      <c r="H595" s="31"/>
      <c r="I595" s="31"/>
      <c r="J595" s="31"/>
      <c r="K595" s="31"/>
    </row>
    <row r="596" spans="5:11" ht="16.5">
      <c r="E596" s="31"/>
      <c r="F596" s="31"/>
      <c r="G596" s="31"/>
      <c r="H596" s="31"/>
      <c r="I596" s="31"/>
      <c r="J596" s="31"/>
      <c r="K596" s="31"/>
    </row>
    <row r="597" spans="5:11" ht="16.5">
      <c r="E597" s="31"/>
      <c r="F597" s="31"/>
      <c r="G597" s="31"/>
      <c r="H597" s="31"/>
      <c r="I597" s="31"/>
      <c r="J597" s="31"/>
      <c r="K597" s="31"/>
    </row>
    <row r="598" spans="5:11" ht="16.5">
      <c r="E598" s="31"/>
      <c r="F598" s="31"/>
      <c r="G598" s="31"/>
      <c r="H598" s="31"/>
      <c r="I598" s="31"/>
      <c r="J598" s="31"/>
      <c r="K598" s="31"/>
    </row>
    <row r="599" spans="5:11" ht="16.5">
      <c r="E599" s="31"/>
      <c r="F599" s="31"/>
      <c r="G599" s="31"/>
      <c r="H599" s="31"/>
      <c r="I599" s="31"/>
      <c r="J599" s="31"/>
      <c r="K599" s="31"/>
    </row>
    <row r="600" spans="5:11" ht="16.5">
      <c r="E600" s="31"/>
      <c r="F600" s="31"/>
      <c r="G600" s="31"/>
      <c r="H600" s="31"/>
      <c r="I600" s="31"/>
      <c r="J600" s="31"/>
      <c r="K600" s="31"/>
    </row>
    <row r="601" spans="5:11" ht="16.5">
      <c r="E601" s="31"/>
      <c r="F601" s="31"/>
      <c r="G601" s="31"/>
      <c r="H601" s="31"/>
      <c r="I601" s="31"/>
      <c r="J601" s="31"/>
      <c r="K601" s="31"/>
    </row>
    <row r="602" spans="5:11" ht="16.5">
      <c r="E602" s="31"/>
      <c r="F602" s="31"/>
      <c r="G602" s="31"/>
      <c r="H602" s="31"/>
      <c r="I602" s="31"/>
      <c r="J602" s="31"/>
      <c r="K602" s="31"/>
    </row>
    <row r="603" spans="5:11" ht="16.5">
      <c r="E603" s="31"/>
      <c r="F603" s="31"/>
      <c r="G603" s="31"/>
      <c r="H603" s="31"/>
      <c r="I603" s="31"/>
      <c r="J603" s="31"/>
      <c r="K603" s="31"/>
    </row>
    <row r="604" spans="5:11" ht="16.5">
      <c r="E604" s="31"/>
      <c r="F604" s="31"/>
      <c r="G604" s="31"/>
      <c r="H604" s="31"/>
      <c r="I604" s="31"/>
      <c r="J604" s="31"/>
      <c r="K604" s="31"/>
    </row>
    <row r="605" spans="5:11" ht="16.5">
      <c r="E605" s="31"/>
      <c r="F605" s="31"/>
      <c r="G605" s="31"/>
      <c r="H605" s="31"/>
      <c r="I605" s="31"/>
      <c r="J605" s="31"/>
      <c r="K605" s="31"/>
    </row>
    <row r="606" spans="5:11" ht="16.5">
      <c r="E606" s="31"/>
      <c r="F606" s="31"/>
      <c r="G606" s="31"/>
      <c r="H606" s="31"/>
      <c r="I606" s="31"/>
      <c r="J606" s="31"/>
      <c r="K606" s="31"/>
    </row>
    <row r="607" spans="5:11" ht="16.5">
      <c r="E607" s="31"/>
      <c r="F607" s="31"/>
      <c r="G607" s="31"/>
      <c r="H607" s="31"/>
      <c r="I607" s="31"/>
      <c r="J607" s="31"/>
      <c r="K607" s="31"/>
    </row>
    <row r="608" spans="5:11" ht="16.5">
      <c r="E608" s="31"/>
      <c r="F608" s="31"/>
      <c r="G608" s="31"/>
      <c r="H608" s="31"/>
      <c r="I608" s="31"/>
      <c r="J608" s="31"/>
      <c r="K608" s="31"/>
    </row>
    <row r="609" spans="5:11" ht="16.5">
      <c r="E609" s="31"/>
      <c r="F609" s="31"/>
      <c r="G609" s="31"/>
      <c r="H609" s="31"/>
      <c r="I609" s="31"/>
      <c r="J609" s="31"/>
      <c r="K609" s="31"/>
    </row>
    <row r="610" spans="5:11" ht="16.5">
      <c r="E610" s="31"/>
      <c r="F610" s="31"/>
      <c r="G610" s="31"/>
      <c r="H610" s="31"/>
      <c r="I610" s="31"/>
      <c r="J610" s="31"/>
      <c r="K610" s="31"/>
    </row>
    <row r="611" spans="5:11" ht="16.5">
      <c r="E611" s="31"/>
      <c r="F611" s="31"/>
      <c r="G611" s="31"/>
      <c r="H611" s="31"/>
      <c r="I611" s="31"/>
      <c r="J611" s="31"/>
      <c r="K611" s="31"/>
    </row>
    <row r="612" spans="5:11" ht="16.5">
      <c r="E612" s="31"/>
      <c r="F612" s="31"/>
      <c r="G612" s="31"/>
      <c r="H612" s="31"/>
      <c r="I612" s="31"/>
      <c r="J612" s="31"/>
      <c r="K612" s="31"/>
    </row>
    <row r="613" spans="5:11" ht="16.5">
      <c r="E613" s="31"/>
      <c r="F613" s="31"/>
      <c r="G613" s="31"/>
      <c r="H613" s="31"/>
      <c r="I613" s="31"/>
      <c r="J613" s="31"/>
      <c r="K613" s="31"/>
    </row>
    <row r="614" spans="5:11" ht="16.5">
      <c r="E614" s="31"/>
      <c r="F614" s="31"/>
      <c r="G614" s="31"/>
      <c r="H614" s="31"/>
      <c r="I614" s="31"/>
      <c r="J614" s="31"/>
      <c r="K614" s="31"/>
    </row>
    <row r="615" spans="5:11" ht="16.5">
      <c r="E615" s="31"/>
      <c r="F615" s="31"/>
      <c r="G615" s="31"/>
      <c r="H615" s="31"/>
      <c r="I615" s="31"/>
      <c r="J615" s="31"/>
      <c r="K615" s="31"/>
    </row>
    <row r="616" spans="5:11" ht="16.5">
      <c r="E616" s="31"/>
      <c r="F616" s="31"/>
      <c r="G616" s="31"/>
      <c r="H616" s="31"/>
      <c r="I616" s="31"/>
      <c r="J616" s="31"/>
      <c r="K616" s="31"/>
    </row>
    <row r="617" spans="5:11" ht="16.5">
      <c r="E617" s="31"/>
      <c r="F617" s="31"/>
      <c r="G617" s="31"/>
      <c r="H617" s="31"/>
      <c r="I617" s="31"/>
      <c r="J617" s="31"/>
      <c r="K617" s="31"/>
    </row>
    <row r="618" spans="5:11" ht="16.5">
      <c r="E618" s="31"/>
      <c r="F618" s="31"/>
      <c r="G618" s="31"/>
      <c r="H618" s="31"/>
      <c r="I618" s="31"/>
      <c r="J618" s="31"/>
      <c r="K618" s="31"/>
    </row>
    <row r="619" spans="5:11" ht="16.5">
      <c r="E619" s="31"/>
      <c r="F619" s="31"/>
      <c r="G619" s="31"/>
      <c r="H619" s="31"/>
      <c r="I619" s="31"/>
      <c r="J619" s="31"/>
      <c r="K619" s="31"/>
    </row>
    <row r="620" spans="5:11" ht="16.5">
      <c r="E620" s="31"/>
      <c r="F620" s="31"/>
      <c r="G620" s="31"/>
      <c r="H620" s="31"/>
      <c r="I620" s="31"/>
      <c r="J620" s="31"/>
      <c r="K620" s="31"/>
    </row>
    <row r="621" spans="5:11" ht="16.5">
      <c r="E621" s="31"/>
      <c r="F621" s="31"/>
      <c r="G621" s="31"/>
      <c r="H621" s="31"/>
      <c r="I621" s="31"/>
      <c r="J621" s="31"/>
      <c r="K621" s="31"/>
    </row>
    <row r="622" spans="5:11" ht="16.5">
      <c r="E622" s="31"/>
      <c r="F622" s="31"/>
      <c r="G622" s="31"/>
      <c r="H622" s="31"/>
      <c r="I622" s="31"/>
      <c r="J622" s="31"/>
      <c r="K622" s="31"/>
    </row>
    <row r="623" spans="5:11" ht="16.5">
      <c r="E623" s="31"/>
      <c r="F623" s="31"/>
      <c r="G623" s="31"/>
      <c r="H623" s="31"/>
      <c r="I623" s="31"/>
      <c r="J623" s="31"/>
      <c r="K623" s="31"/>
    </row>
    <row r="624" spans="5:11" ht="16.5">
      <c r="E624" s="31"/>
      <c r="F624" s="31"/>
      <c r="G624" s="31"/>
      <c r="H624" s="31"/>
      <c r="I624" s="31"/>
      <c r="J624" s="31"/>
      <c r="K624" s="31"/>
    </row>
    <row r="625" spans="5:11" ht="16.5">
      <c r="E625" s="31"/>
      <c r="F625" s="31"/>
      <c r="G625" s="31"/>
      <c r="H625" s="31"/>
      <c r="I625" s="31"/>
      <c r="J625" s="31"/>
      <c r="K625" s="31"/>
    </row>
    <row r="626" spans="5:11" ht="16.5">
      <c r="E626" s="31"/>
      <c r="F626" s="31"/>
      <c r="G626" s="31"/>
      <c r="H626" s="31"/>
      <c r="I626" s="31"/>
      <c r="J626" s="31"/>
      <c r="K626" s="31"/>
    </row>
    <row r="627" spans="5:11" ht="16.5">
      <c r="E627" s="31"/>
      <c r="F627" s="31"/>
      <c r="G627" s="31"/>
      <c r="H627" s="31"/>
      <c r="I627" s="31"/>
      <c r="J627" s="31"/>
      <c r="K627" s="31"/>
    </row>
    <row r="628" spans="5:11" ht="16.5">
      <c r="E628" s="31"/>
      <c r="F628" s="31"/>
      <c r="G628" s="31"/>
      <c r="H628" s="31"/>
      <c r="I628" s="31"/>
      <c r="J628" s="31"/>
      <c r="K628" s="31"/>
    </row>
    <row r="629" spans="5:11" ht="16.5">
      <c r="E629" s="31"/>
      <c r="F629" s="31"/>
      <c r="G629" s="31"/>
      <c r="H629" s="31"/>
      <c r="I629" s="31"/>
      <c r="J629" s="31"/>
      <c r="K629" s="31"/>
    </row>
    <row r="630" spans="5:11" ht="16.5">
      <c r="E630" s="31"/>
      <c r="F630" s="31"/>
      <c r="G630" s="31"/>
      <c r="H630" s="31"/>
      <c r="I630" s="31"/>
      <c r="J630" s="31"/>
      <c r="K630" s="31"/>
    </row>
    <row r="631" spans="5:11" ht="16.5">
      <c r="E631" s="31"/>
      <c r="F631" s="31"/>
      <c r="G631" s="31"/>
      <c r="H631" s="31"/>
      <c r="I631" s="31"/>
      <c r="J631" s="31"/>
      <c r="K631" s="31"/>
    </row>
    <row r="632" spans="5:11" ht="16.5">
      <c r="E632" s="31"/>
      <c r="F632" s="31"/>
      <c r="G632" s="31"/>
      <c r="H632" s="31"/>
      <c r="I632" s="31"/>
      <c r="J632" s="31"/>
      <c r="K632" s="31"/>
    </row>
    <row r="633" spans="5:11" ht="16.5">
      <c r="E633" s="31"/>
      <c r="F633" s="31"/>
      <c r="G633" s="31"/>
      <c r="H633" s="31"/>
      <c r="I633" s="31"/>
      <c r="J633" s="31"/>
      <c r="K633" s="31"/>
    </row>
    <row r="634" spans="5:11" ht="16.5">
      <c r="E634" s="31"/>
      <c r="F634" s="31"/>
      <c r="G634" s="31"/>
      <c r="H634" s="31"/>
      <c r="I634" s="31"/>
      <c r="J634" s="31"/>
      <c r="K634" s="31"/>
    </row>
    <row r="635" spans="5:11" ht="16.5">
      <c r="E635" s="31"/>
      <c r="F635" s="31"/>
      <c r="G635" s="31"/>
      <c r="H635" s="31"/>
      <c r="I635" s="31"/>
      <c r="J635" s="31"/>
      <c r="K635" s="31"/>
    </row>
    <row r="636" spans="5:11" ht="16.5">
      <c r="E636" s="31"/>
      <c r="F636" s="31"/>
      <c r="G636" s="31"/>
      <c r="H636" s="31"/>
      <c r="I636" s="31"/>
      <c r="J636" s="31"/>
      <c r="K636" s="31"/>
    </row>
    <row r="637" spans="5:11" ht="16.5">
      <c r="E637" s="31"/>
      <c r="F637" s="31"/>
      <c r="G637" s="31"/>
      <c r="H637" s="31"/>
      <c r="I637" s="31"/>
      <c r="J637" s="31"/>
      <c r="K637" s="31"/>
    </row>
    <row r="638" spans="5:11" ht="16.5">
      <c r="E638" s="31"/>
      <c r="F638" s="31"/>
      <c r="G638" s="31"/>
      <c r="H638" s="31"/>
      <c r="I638" s="31"/>
      <c r="J638" s="31"/>
      <c r="K638" s="31"/>
    </row>
    <row r="639" spans="5:11" ht="16.5">
      <c r="E639" s="31"/>
      <c r="F639" s="31"/>
      <c r="G639" s="31"/>
      <c r="H639" s="31"/>
      <c r="I639" s="31"/>
      <c r="J639" s="31"/>
      <c r="K639" s="31"/>
    </row>
    <row r="640" spans="5:11" ht="16.5">
      <c r="E640" s="31"/>
      <c r="F640" s="31"/>
      <c r="G640" s="31"/>
      <c r="H640" s="31"/>
      <c r="I640" s="31"/>
      <c r="J640" s="31"/>
      <c r="K640" s="31"/>
    </row>
    <row r="641" spans="5:11" ht="16.5">
      <c r="E641" s="31"/>
      <c r="F641" s="31"/>
      <c r="G641" s="31"/>
      <c r="H641" s="31"/>
      <c r="I641" s="31"/>
      <c r="J641" s="31"/>
      <c r="K641" s="31"/>
    </row>
    <row r="642" spans="5:11" ht="16.5">
      <c r="E642" s="31"/>
      <c r="F642" s="31"/>
      <c r="G642" s="31"/>
      <c r="H642" s="31"/>
      <c r="I642" s="31"/>
      <c r="J642" s="31"/>
      <c r="K642" s="31"/>
    </row>
    <row r="643" spans="5:11" ht="16.5">
      <c r="E643" s="31"/>
      <c r="F643" s="31"/>
      <c r="G643" s="31"/>
      <c r="H643" s="31"/>
      <c r="I643" s="31"/>
      <c r="J643" s="31"/>
      <c r="K643" s="31"/>
    </row>
    <row r="644" spans="5:11" ht="16.5">
      <c r="E644" s="31"/>
      <c r="F644" s="31"/>
      <c r="G644" s="31"/>
      <c r="H644" s="31"/>
      <c r="I644" s="31"/>
      <c r="J644" s="31"/>
      <c r="K644" s="31"/>
    </row>
    <row r="645" spans="5:11" ht="16.5">
      <c r="E645" s="31"/>
      <c r="F645" s="31"/>
      <c r="G645" s="31"/>
      <c r="H645" s="31"/>
      <c r="I645" s="31"/>
      <c r="J645" s="31"/>
      <c r="K645" s="31"/>
    </row>
    <row r="646" spans="5:11" ht="16.5">
      <c r="E646" s="31"/>
      <c r="F646" s="31"/>
      <c r="G646" s="31"/>
      <c r="H646" s="31"/>
      <c r="I646" s="31"/>
      <c r="J646" s="31"/>
      <c r="K646" s="31"/>
    </row>
    <row r="647" spans="5:11" ht="16.5">
      <c r="E647" s="31"/>
      <c r="F647" s="31"/>
      <c r="G647" s="31"/>
      <c r="H647" s="31"/>
      <c r="I647" s="31"/>
      <c r="J647" s="31"/>
      <c r="K647" s="31"/>
    </row>
    <row r="648" spans="5:11" ht="16.5">
      <c r="E648" s="31"/>
      <c r="F648" s="31"/>
      <c r="G648" s="31"/>
      <c r="H648" s="31"/>
      <c r="I648" s="31"/>
      <c r="J648" s="31"/>
      <c r="K648" s="31"/>
    </row>
    <row r="649" spans="5:11" ht="16.5">
      <c r="E649" s="31"/>
      <c r="F649" s="31"/>
      <c r="G649" s="31"/>
      <c r="H649" s="31"/>
      <c r="I649" s="31"/>
      <c r="J649" s="31"/>
      <c r="K649" s="31"/>
    </row>
    <row r="650" spans="5:11" ht="16.5">
      <c r="E650" s="31"/>
      <c r="F650" s="31"/>
      <c r="G650" s="31"/>
      <c r="H650" s="31"/>
      <c r="I650" s="31"/>
      <c r="J650" s="31"/>
      <c r="K650" s="31"/>
    </row>
    <row r="651" spans="5:11" ht="16.5">
      <c r="E651" s="31"/>
      <c r="F651" s="31"/>
      <c r="G651" s="31"/>
      <c r="H651" s="31"/>
      <c r="I651" s="31"/>
      <c r="J651" s="31"/>
      <c r="K651" s="31"/>
    </row>
    <row r="652" spans="5:11" ht="16.5">
      <c r="E652" s="31"/>
      <c r="F652" s="31"/>
      <c r="G652" s="31"/>
      <c r="H652" s="31"/>
      <c r="I652" s="31"/>
      <c r="J652" s="31"/>
      <c r="K652" s="31"/>
    </row>
    <row r="653" spans="5:11" ht="16.5">
      <c r="E653" s="31"/>
      <c r="F653" s="31"/>
      <c r="G653" s="31"/>
      <c r="H653" s="31"/>
      <c r="I653" s="31"/>
      <c r="J653" s="31"/>
      <c r="K653" s="31"/>
    </row>
    <row r="654" spans="5:11" ht="16.5">
      <c r="E654" s="31"/>
      <c r="F654" s="31"/>
      <c r="G654" s="31"/>
      <c r="H654" s="31"/>
      <c r="I654" s="31"/>
      <c r="J654" s="31"/>
      <c r="K654" s="31"/>
    </row>
    <row r="655" spans="5:11" ht="16.5">
      <c r="E655" s="31"/>
      <c r="F655" s="31"/>
      <c r="G655" s="31"/>
      <c r="H655" s="31"/>
      <c r="I655" s="31"/>
      <c r="J655" s="31"/>
      <c r="K655" s="31"/>
    </row>
    <row r="656" spans="5:11" ht="16.5">
      <c r="E656" s="31"/>
      <c r="F656" s="31"/>
      <c r="G656" s="31"/>
      <c r="H656" s="31"/>
      <c r="I656" s="31"/>
      <c r="J656" s="31"/>
      <c r="K656" s="31"/>
    </row>
    <row r="657" spans="5:11" ht="16.5">
      <c r="E657" s="31"/>
      <c r="F657" s="31"/>
      <c r="G657" s="31"/>
      <c r="H657" s="31"/>
      <c r="I657" s="31"/>
      <c r="J657" s="31"/>
      <c r="K657" s="31"/>
    </row>
    <row r="658" spans="5:11" ht="16.5">
      <c r="E658" s="31"/>
      <c r="F658" s="31"/>
      <c r="G658" s="31"/>
      <c r="H658" s="31"/>
      <c r="I658" s="31"/>
      <c r="J658" s="31"/>
      <c r="K658" s="31"/>
    </row>
    <row r="659" spans="5:11" ht="16.5">
      <c r="E659" s="31"/>
      <c r="F659" s="31"/>
      <c r="G659" s="31"/>
      <c r="H659" s="31"/>
      <c r="I659" s="31"/>
      <c r="J659" s="31"/>
      <c r="K659" s="31"/>
    </row>
  </sheetData>
  <sheetProtection/>
  <mergeCells count="15">
    <mergeCell ref="B18:C18"/>
    <mergeCell ref="B13:C13"/>
    <mergeCell ref="A1:M1"/>
    <mergeCell ref="B3:M3"/>
    <mergeCell ref="B4:M4"/>
    <mergeCell ref="B11:C11"/>
    <mergeCell ref="B5:M5"/>
    <mergeCell ref="B6:M6"/>
    <mergeCell ref="B20:C20"/>
    <mergeCell ref="B22:C22"/>
    <mergeCell ref="B23:C23"/>
    <mergeCell ref="C27:E27"/>
    <mergeCell ref="F27:G27"/>
    <mergeCell ref="I27:J27"/>
    <mergeCell ref="B24:C24"/>
  </mergeCells>
  <hyperlinks>
    <hyperlink ref="F27:G27" location="Datos!A1" display="INTRODUCIR DATOS"/>
    <hyperlink ref="I27:J27" location="Productos!A1" display="PRODUCTOS"/>
  </hyperlink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R429"/>
  <sheetViews>
    <sheetView zoomScalePageLayoutView="0" workbookViewId="0" topLeftCell="A1">
      <selection activeCell="E32" sqref="E32"/>
    </sheetView>
  </sheetViews>
  <sheetFormatPr defaultColWidth="11.421875" defaultRowHeight="12.75"/>
  <cols>
    <col min="1" max="1" width="4.00390625" style="28" customWidth="1"/>
    <col min="2" max="2" width="16.7109375" style="28" customWidth="1"/>
    <col min="3" max="3" width="17.57421875" style="28" customWidth="1"/>
    <col min="4" max="4" width="11.421875" style="28" customWidth="1"/>
    <col min="5" max="8" width="12.28125" style="28" customWidth="1"/>
    <col min="9" max="9" width="12.140625" style="28" customWidth="1"/>
    <col min="10" max="10" width="13.421875" style="28" customWidth="1"/>
    <col min="11" max="16384" width="11.421875" style="28" customWidth="1"/>
  </cols>
  <sheetData>
    <row r="1" spans="1:15" ht="21" thickBot="1">
      <c r="A1" s="234" t="s">
        <v>136</v>
      </c>
      <c r="B1" s="235"/>
      <c r="C1" s="235"/>
      <c r="D1" s="235"/>
      <c r="E1" s="235"/>
      <c r="F1" s="235"/>
      <c r="G1" s="235"/>
      <c r="H1" s="235"/>
      <c r="I1" s="235"/>
      <c r="J1" s="235"/>
      <c r="K1" s="235"/>
      <c r="L1" s="235"/>
      <c r="M1" s="235"/>
      <c r="N1" s="235"/>
      <c r="O1" s="235"/>
    </row>
    <row r="2" spans="1:15" ht="12.75" customHeight="1">
      <c r="A2" s="98"/>
      <c r="B2" s="117"/>
      <c r="C2" s="118"/>
      <c r="D2" s="118"/>
      <c r="E2" s="119"/>
      <c r="F2" s="119"/>
      <c r="G2" s="119"/>
      <c r="H2" s="119"/>
      <c r="I2" s="117"/>
      <c r="J2" s="117"/>
      <c r="K2" s="117"/>
      <c r="L2" s="117"/>
      <c r="M2" s="117"/>
      <c r="N2" s="118"/>
      <c r="O2" s="120"/>
    </row>
    <row r="3" spans="1:15" ht="12.75" customHeight="1">
      <c r="A3" s="100"/>
      <c r="B3" s="237" t="s">
        <v>128</v>
      </c>
      <c r="C3" s="237"/>
      <c r="D3" s="237"/>
      <c r="E3" s="237"/>
      <c r="F3" s="237"/>
      <c r="G3" s="237"/>
      <c r="H3" s="237"/>
      <c r="I3" s="237"/>
      <c r="J3" s="237"/>
      <c r="K3" s="237"/>
      <c r="L3" s="237"/>
      <c r="M3" s="237"/>
      <c r="N3" s="237"/>
      <c r="O3" s="238"/>
    </row>
    <row r="4" spans="1:15" ht="12.75" customHeight="1">
      <c r="A4" s="100"/>
      <c r="B4" s="237" t="s">
        <v>130</v>
      </c>
      <c r="C4" s="237"/>
      <c r="D4" s="237"/>
      <c r="E4" s="237"/>
      <c r="F4" s="237"/>
      <c r="G4" s="237"/>
      <c r="H4" s="237"/>
      <c r="I4" s="237"/>
      <c r="J4" s="237"/>
      <c r="K4" s="237"/>
      <c r="L4" s="237"/>
      <c r="M4" s="237"/>
      <c r="N4" s="237"/>
      <c r="O4" s="238"/>
    </row>
    <row r="5" spans="1:15" ht="12.75" customHeight="1">
      <c r="A5" s="100"/>
      <c r="B5" s="237" t="s">
        <v>131</v>
      </c>
      <c r="C5" s="237"/>
      <c r="D5" s="237"/>
      <c r="E5" s="237"/>
      <c r="F5" s="237"/>
      <c r="G5" s="237"/>
      <c r="H5" s="237"/>
      <c r="I5" s="237"/>
      <c r="J5" s="237"/>
      <c r="K5" s="237"/>
      <c r="L5" s="237"/>
      <c r="M5" s="237"/>
      <c r="N5" s="237"/>
      <c r="O5" s="238"/>
    </row>
    <row r="6" spans="1:15" ht="12.75" customHeight="1">
      <c r="A6" s="100"/>
      <c r="B6" s="237" t="s">
        <v>129</v>
      </c>
      <c r="C6" s="237"/>
      <c r="D6" s="237"/>
      <c r="E6" s="237"/>
      <c r="F6" s="237"/>
      <c r="G6" s="237"/>
      <c r="H6" s="237"/>
      <c r="I6" s="237"/>
      <c r="J6" s="237"/>
      <c r="K6" s="237"/>
      <c r="L6" s="237"/>
      <c r="M6" s="237"/>
      <c r="N6" s="237"/>
      <c r="O6" s="238"/>
    </row>
    <row r="7" spans="1:15" ht="12.75" customHeight="1" thickBot="1">
      <c r="A7" s="102"/>
      <c r="B7" s="121"/>
      <c r="C7" s="122"/>
      <c r="D7" s="122"/>
      <c r="E7" s="123"/>
      <c r="F7" s="123"/>
      <c r="G7" s="123"/>
      <c r="H7" s="123"/>
      <c r="I7" s="121"/>
      <c r="J7" s="121"/>
      <c r="K7" s="121"/>
      <c r="L7" s="121"/>
      <c r="M7" s="121"/>
      <c r="N7" s="122"/>
      <c r="O7" s="124"/>
    </row>
    <row r="8" spans="1:13" ht="16.5">
      <c r="A8" s="31"/>
      <c r="B8" s="31"/>
      <c r="C8" s="31"/>
      <c r="D8" s="31"/>
      <c r="E8" s="31"/>
      <c r="F8" s="31"/>
      <c r="G8" s="31"/>
      <c r="H8" s="31"/>
      <c r="I8" s="31"/>
      <c r="J8" s="31"/>
      <c r="K8" s="31"/>
      <c r="L8" s="31"/>
      <c r="M8" s="31"/>
    </row>
    <row r="9" spans="1:13" ht="16.5">
      <c r="A9" s="31"/>
      <c r="B9" s="36" t="s">
        <v>137</v>
      </c>
      <c r="C9" s="36"/>
      <c r="D9" s="36"/>
      <c r="E9" s="31"/>
      <c r="F9" s="31"/>
      <c r="G9" s="31"/>
      <c r="H9" s="31"/>
      <c r="I9" s="31"/>
      <c r="J9" s="31"/>
      <c r="K9" s="31"/>
      <c r="L9" s="31"/>
      <c r="M9" s="31"/>
    </row>
    <row r="10" spans="1:14" ht="4.5" customHeight="1">
      <c r="A10" s="29"/>
      <c r="B10" s="30"/>
      <c r="C10" s="31"/>
      <c r="D10" s="31"/>
      <c r="E10" s="31"/>
      <c r="F10" s="31"/>
      <c r="G10" s="31"/>
      <c r="H10" s="31"/>
      <c r="I10" s="31"/>
      <c r="J10" s="31"/>
      <c r="K10" s="31"/>
      <c r="L10" s="31"/>
      <c r="M10" s="31"/>
      <c r="N10" s="31"/>
    </row>
    <row r="11" spans="1:13" ht="33">
      <c r="A11" s="31"/>
      <c r="B11" s="241" t="s">
        <v>151</v>
      </c>
      <c r="C11" s="241"/>
      <c r="D11" s="103"/>
      <c r="E11" s="205" t="s">
        <v>175</v>
      </c>
      <c r="F11" s="206" t="s">
        <v>176</v>
      </c>
      <c r="G11" s="206" t="s">
        <v>177</v>
      </c>
      <c r="H11" s="206" t="s">
        <v>178</v>
      </c>
      <c r="I11" s="206" t="s">
        <v>179</v>
      </c>
      <c r="J11" s="206" t="s">
        <v>180</v>
      </c>
      <c r="K11" s="206" t="s">
        <v>181</v>
      </c>
      <c r="L11" s="207" t="s">
        <v>182</v>
      </c>
      <c r="M11" s="31"/>
    </row>
    <row r="12" spans="1:13" ht="16.5">
      <c r="A12" s="31"/>
      <c r="B12" s="241" t="s">
        <v>68</v>
      </c>
      <c r="C12" s="241"/>
      <c r="D12" s="103"/>
      <c r="E12" s="104"/>
      <c r="F12" s="105"/>
      <c r="G12" s="105"/>
      <c r="H12" s="105"/>
      <c r="I12" s="105"/>
      <c r="J12" s="105"/>
      <c r="K12" s="105"/>
      <c r="L12" s="106"/>
      <c r="M12" s="31"/>
    </row>
    <row r="13" spans="1:13" ht="16.5">
      <c r="A13" s="31"/>
      <c r="B13" s="241" t="s">
        <v>66</v>
      </c>
      <c r="C13" s="241"/>
      <c r="D13" s="103"/>
      <c r="E13" s="107"/>
      <c r="F13" s="108"/>
      <c r="G13" s="108"/>
      <c r="H13" s="108"/>
      <c r="I13" s="209"/>
      <c r="J13" s="108"/>
      <c r="K13" s="108"/>
      <c r="L13" s="109"/>
      <c r="M13" s="31"/>
    </row>
    <row r="14" spans="1:13" ht="16.5">
      <c r="A14" s="31"/>
      <c r="B14" s="241" t="s">
        <v>71</v>
      </c>
      <c r="C14" s="241"/>
      <c r="D14" s="103"/>
      <c r="E14" s="68"/>
      <c r="F14" s="69"/>
      <c r="G14" s="69"/>
      <c r="H14" s="69"/>
      <c r="I14" s="69"/>
      <c r="J14" s="69"/>
      <c r="K14" s="69"/>
      <c r="L14" s="70"/>
      <c r="M14" s="31"/>
    </row>
    <row r="15" spans="1:13" ht="16.5">
      <c r="A15" s="31"/>
      <c r="B15" s="241" t="s">
        <v>67</v>
      </c>
      <c r="C15" s="241"/>
      <c r="D15" s="103"/>
      <c r="E15" s="110"/>
      <c r="F15" s="111"/>
      <c r="G15" s="111"/>
      <c r="H15" s="111"/>
      <c r="I15" s="111"/>
      <c r="J15" s="111"/>
      <c r="K15" s="111"/>
      <c r="L15" s="112"/>
      <c r="M15" s="31"/>
    </row>
    <row r="16" spans="1:13" ht="16.5">
      <c r="A16" s="31"/>
      <c r="B16" s="101"/>
      <c r="C16" s="101"/>
      <c r="D16" s="31"/>
      <c r="E16" s="32"/>
      <c r="F16" s="32"/>
      <c r="G16" s="32"/>
      <c r="H16" s="32"/>
      <c r="I16" s="32"/>
      <c r="J16" s="32"/>
      <c r="K16" s="32"/>
      <c r="L16" s="32"/>
      <c r="M16" s="31"/>
    </row>
    <row r="17" spans="1:13" ht="16.5">
      <c r="A17" s="31"/>
      <c r="B17" s="241" t="s">
        <v>69</v>
      </c>
      <c r="C17" s="241"/>
      <c r="D17" s="113"/>
      <c r="E17" s="114">
        <v>30</v>
      </c>
      <c r="F17" s="32"/>
      <c r="G17" s="32"/>
      <c r="H17" s="32"/>
      <c r="I17" s="32"/>
      <c r="J17" s="32"/>
      <c r="K17" s="32"/>
      <c r="L17" s="32"/>
      <c r="M17" s="31"/>
    </row>
    <row r="18" spans="1:13" ht="16.5">
      <c r="A18" s="31"/>
      <c r="B18" s="55"/>
      <c r="C18" s="55"/>
      <c r="D18" s="55"/>
      <c r="E18" s="115"/>
      <c r="F18" s="115"/>
      <c r="G18" s="115"/>
      <c r="H18" s="115"/>
      <c r="I18" s="32"/>
      <c r="J18" s="32"/>
      <c r="K18" s="32"/>
      <c r="L18" s="32"/>
      <c r="M18" s="31"/>
    </row>
    <row r="19" spans="1:13" ht="16.5">
      <c r="A19" s="31"/>
      <c r="B19" s="116" t="s">
        <v>138</v>
      </c>
      <c r="C19" s="116"/>
      <c r="D19" s="116"/>
      <c r="E19" s="211"/>
      <c r="F19" s="115"/>
      <c r="G19" s="115"/>
      <c r="H19" s="115"/>
      <c r="I19" s="32"/>
      <c r="J19" s="32"/>
      <c r="K19" s="32"/>
      <c r="L19" s="32"/>
      <c r="M19" s="31"/>
    </row>
    <row r="20" spans="1:14" ht="4.5" customHeight="1">
      <c r="A20" s="29"/>
      <c r="B20" s="30"/>
      <c r="C20" s="31"/>
      <c r="D20" s="31"/>
      <c r="E20" s="31"/>
      <c r="F20" s="31"/>
      <c r="G20" s="31"/>
      <c r="H20" s="31"/>
      <c r="I20" s="31"/>
      <c r="J20" s="31"/>
      <c r="K20" s="31"/>
      <c r="L20" s="31"/>
      <c r="M20" s="31"/>
      <c r="N20" s="31"/>
    </row>
    <row r="21" spans="1:13" ht="33">
      <c r="A21" s="31"/>
      <c r="B21" s="233" t="s">
        <v>151</v>
      </c>
      <c r="C21" s="233"/>
      <c r="D21" s="90"/>
      <c r="E21" s="205" t="str">
        <f>E11</f>
        <v>Producto 1</v>
      </c>
      <c r="F21" s="206" t="str">
        <f>+F11</f>
        <v>Producto 2</v>
      </c>
      <c r="G21" s="206" t="str">
        <f>+G11</f>
        <v>Producto 3</v>
      </c>
      <c r="H21" s="206" t="str">
        <f>+H11</f>
        <v>Producto 4</v>
      </c>
      <c r="I21" s="206" t="str">
        <f>I11</f>
        <v>Producto 5</v>
      </c>
      <c r="J21" s="206" t="str">
        <f>J11</f>
        <v>Producto 6</v>
      </c>
      <c r="K21" s="206" t="str">
        <f>K11</f>
        <v>Producto 7</v>
      </c>
      <c r="L21" s="208" t="str">
        <f>L11</f>
        <v>Producto 8</v>
      </c>
      <c r="M21" s="31"/>
    </row>
    <row r="22" spans="1:13" ht="16.5">
      <c r="A22" s="31"/>
      <c r="B22" s="241" t="s">
        <v>75</v>
      </c>
      <c r="C22" s="241"/>
      <c r="D22" s="125"/>
      <c r="E22" s="107"/>
      <c r="F22" s="108"/>
      <c r="G22" s="108"/>
      <c r="H22" s="108"/>
      <c r="I22" s="209"/>
      <c r="J22" s="209"/>
      <c r="K22" s="209"/>
      <c r="L22" s="212"/>
      <c r="M22" s="31"/>
    </row>
    <row r="23" spans="1:13" ht="16.5">
      <c r="A23" s="31"/>
      <c r="B23" s="233" t="s">
        <v>74</v>
      </c>
      <c r="C23" s="233"/>
      <c r="D23" s="90"/>
      <c r="E23" s="68"/>
      <c r="F23" s="69"/>
      <c r="G23" s="69"/>
      <c r="H23" s="69"/>
      <c r="I23" s="69"/>
      <c r="J23" s="69"/>
      <c r="K23" s="69"/>
      <c r="L23" s="70"/>
      <c r="M23" s="31"/>
    </row>
    <row r="24" spans="1:13" ht="16.5">
      <c r="A24" s="31"/>
      <c r="B24" s="242" t="s">
        <v>67</v>
      </c>
      <c r="C24" s="242"/>
      <c r="D24" s="90"/>
      <c r="E24" s="110"/>
      <c r="F24" s="111"/>
      <c r="G24" s="111"/>
      <c r="H24" s="111"/>
      <c r="I24" s="111"/>
      <c r="J24" s="111"/>
      <c r="K24" s="111"/>
      <c r="L24" s="112"/>
      <c r="M24" s="31"/>
    </row>
    <row r="25" spans="1:13" ht="16.5">
      <c r="A25" s="31"/>
      <c r="B25" s="101"/>
      <c r="C25" s="101"/>
      <c r="D25" s="101"/>
      <c r="E25" s="32"/>
      <c r="F25" s="32"/>
      <c r="G25" s="32"/>
      <c r="H25" s="32"/>
      <c r="I25" s="32"/>
      <c r="J25" s="32"/>
      <c r="K25" s="32"/>
      <c r="L25" s="32"/>
      <c r="M25" s="31"/>
    </row>
    <row r="26" spans="1:13" ht="16.5">
      <c r="A26" s="31"/>
      <c r="B26" s="243" t="s">
        <v>139</v>
      </c>
      <c r="C26" s="243"/>
      <c r="D26" s="244"/>
      <c r="E26" s="114">
        <v>30</v>
      </c>
      <c r="F26" s="105"/>
      <c r="G26" s="105"/>
      <c r="H26" s="105"/>
      <c r="I26" s="32"/>
      <c r="J26" s="32"/>
      <c r="K26" s="32"/>
      <c r="L26" s="32"/>
      <c r="M26" s="31"/>
    </row>
    <row r="27" spans="1:13" ht="16.5">
      <c r="A27" s="31"/>
      <c r="B27" s="99"/>
      <c r="C27" s="99"/>
      <c r="D27" s="99"/>
      <c r="E27" s="115"/>
      <c r="F27" s="115"/>
      <c r="G27" s="115"/>
      <c r="H27" s="115"/>
      <c r="I27" s="32"/>
      <c r="J27" s="32"/>
      <c r="K27" s="32"/>
      <c r="L27" s="32"/>
      <c r="M27" s="31"/>
    </row>
    <row r="28" spans="1:14" ht="8.25" customHeight="1">
      <c r="A28" s="29"/>
      <c r="B28" s="31"/>
      <c r="C28" s="31"/>
      <c r="D28" s="31"/>
      <c r="E28" s="31"/>
      <c r="F28" s="31"/>
      <c r="G28" s="31"/>
      <c r="H28" s="31"/>
      <c r="I28" s="31"/>
      <c r="J28" s="31"/>
      <c r="K28" s="31"/>
      <c r="L28" s="31"/>
      <c r="M28" s="31"/>
      <c r="N28" s="31"/>
    </row>
    <row r="29" spans="1:12" ht="16.5">
      <c r="A29" s="31"/>
      <c r="B29" s="31"/>
      <c r="C29" s="31"/>
      <c r="D29" s="31"/>
      <c r="E29" s="227" t="s">
        <v>141</v>
      </c>
      <c r="F29" s="227"/>
      <c r="G29" s="227"/>
      <c r="H29" s="227"/>
      <c r="I29" s="227"/>
      <c r="K29" s="227" t="s">
        <v>118</v>
      </c>
      <c r="L29" s="227"/>
    </row>
    <row r="30" spans="1:14" ht="8.25" customHeight="1">
      <c r="A30" s="29"/>
      <c r="B30" s="31"/>
      <c r="C30" s="31"/>
      <c r="D30" s="31"/>
      <c r="E30" s="31"/>
      <c r="F30" s="31"/>
      <c r="G30" s="31"/>
      <c r="H30" s="31"/>
      <c r="I30" s="31"/>
      <c r="J30" s="31"/>
      <c r="K30" s="31"/>
      <c r="L30" s="31"/>
      <c r="M30" s="31"/>
      <c r="N30" s="31"/>
    </row>
    <row r="31" spans="1:13" ht="16.5">
      <c r="A31" s="31"/>
      <c r="B31" s="55"/>
      <c r="C31" s="55"/>
      <c r="D31" s="55"/>
      <c r="E31" s="115"/>
      <c r="F31" s="115"/>
      <c r="G31" s="115"/>
      <c r="H31" s="115"/>
      <c r="I31" s="32"/>
      <c r="J31" s="32"/>
      <c r="K31" s="32"/>
      <c r="L31" s="32"/>
      <c r="M31" s="31"/>
    </row>
    <row r="32" spans="1:13" ht="90.75" customHeight="1">
      <c r="A32" s="31"/>
      <c r="B32" s="55"/>
      <c r="C32" s="55"/>
      <c r="D32" s="55"/>
      <c r="E32" s="210" t="str">
        <f>E11</f>
        <v>Producto 1</v>
      </c>
      <c r="F32" s="210" t="str">
        <f>+F21</f>
        <v>Producto 2</v>
      </c>
      <c r="G32" s="210" t="str">
        <f>+G21</f>
        <v>Producto 3</v>
      </c>
      <c r="H32" s="210" t="str">
        <f>+H21</f>
        <v>Producto 4</v>
      </c>
      <c r="I32" s="210" t="str">
        <f>I11</f>
        <v>Producto 5</v>
      </c>
      <c r="J32" s="210" t="str">
        <f>J11</f>
        <v>Producto 6</v>
      </c>
      <c r="K32" s="210" t="str">
        <f>K11</f>
        <v>Producto 7</v>
      </c>
      <c r="L32" s="210" t="str">
        <f>L11</f>
        <v>Producto 8</v>
      </c>
      <c r="M32" s="31"/>
    </row>
    <row r="33" spans="1:13" ht="16.5">
      <c r="A33" s="31"/>
      <c r="B33" s="116" t="s">
        <v>140</v>
      </c>
      <c r="C33" s="116"/>
      <c r="D33" s="116"/>
      <c r="E33" s="50">
        <f>E14-E23</f>
        <v>0</v>
      </c>
      <c r="F33" s="51">
        <f>+F14-F23</f>
        <v>0</v>
      </c>
      <c r="G33" s="51">
        <f>+G14-G23</f>
        <v>0</v>
      </c>
      <c r="H33" s="51">
        <f>+H14-H23</f>
        <v>0</v>
      </c>
      <c r="I33" s="51">
        <f>I14-I23</f>
        <v>0</v>
      </c>
      <c r="J33" s="51">
        <f>J14-J23</f>
        <v>0</v>
      </c>
      <c r="K33" s="51">
        <f>K14-K23</f>
        <v>0</v>
      </c>
      <c r="L33" s="52">
        <f>L14-L23</f>
        <v>0</v>
      </c>
      <c r="M33" s="31"/>
    </row>
    <row r="34" spans="1:13" ht="16.5">
      <c r="A34" s="31"/>
      <c r="B34" s="31"/>
      <c r="C34" s="31"/>
      <c r="D34" s="31"/>
      <c r="E34" s="32"/>
      <c r="F34" s="32"/>
      <c r="G34" s="32"/>
      <c r="H34" s="32"/>
      <c r="I34" s="32"/>
      <c r="J34" s="32"/>
      <c r="K34" s="32"/>
      <c r="L34" s="32"/>
      <c r="M34" s="31"/>
    </row>
    <row r="35" spans="1:13" ht="16.5">
      <c r="A35" s="31"/>
      <c r="B35" s="36" t="s">
        <v>70</v>
      </c>
      <c r="C35" s="36"/>
      <c r="D35" s="36"/>
      <c r="E35" s="32"/>
      <c r="F35" s="32"/>
      <c r="G35" s="32"/>
      <c r="H35" s="32"/>
      <c r="I35" s="32"/>
      <c r="J35" s="32"/>
      <c r="K35" s="32"/>
      <c r="L35" s="32"/>
      <c r="M35" s="31"/>
    </row>
    <row r="36" spans="1:13" ht="16.5">
      <c r="A36" s="31"/>
      <c r="B36" s="31"/>
      <c r="C36" s="31"/>
      <c r="D36" s="31"/>
      <c r="E36" s="48" t="s">
        <v>1</v>
      </c>
      <c r="F36" s="48" t="s">
        <v>2</v>
      </c>
      <c r="G36" s="48" t="s">
        <v>3</v>
      </c>
      <c r="H36" s="48" t="s">
        <v>4</v>
      </c>
      <c r="I36" s="48" t="s">
        <v>5</v>
      </c>
      <c r="M36" s="31"/>
    </row>
    <row r="37" spans="1:13" ht="16.5">
      <c r="A37" s="31"/>
      <c r="B37" s="31" t="str">
        <f>E11</f>
        <v>Producto 1</v>
      </c>
      <c r="C37" s="31"/>
      <c r="D37" s="31"/>
      <c r="E37" s="37">
        <f>(E12*E14)</f>
        <v>0</v>
      </c>
      <c r="F37" s="38">
        <f>E37*(1+$E$13)*(1+$E$15)</f>
        <v>0</v>
      </c>
      <c r="G37" s="38">
        <f>F37*(1+$E$13)*(1+$E$15)</f>
        <v>0</v>
      </c>
      <c r="H37" s="38">
        <f>G37*(1)*(1+$E$15)</f>
        <v>0</v>
      </c>
      <c r="I37" s="39">
        <f>H37*(1)*(1+$E$15)</f>
        <v>0</v>
      </c>
      <c r="M37" s="31">
        <f>70092/63720</f>
        <v>1.1</v>
      </c>
    </row>
    <row r="38" spans="1:13" ht="16.5">
      <c r="A38" s="31"/>
      <c r="B38" s="31" t="str">
        <f>+F11</f>
        <v>Producto 2</v>
      </c>
      <c r="C38" s="31"/>
      <c r="D38" s="31"/>
      <c r="E38" s="41">
        <f>+F12*F14</f>
        <v>0</v>
      </c>
      <c r="F38" s="42">
        <f>E38*(1+$F$13)*(1+$F$15)</f>
        <v>0</v>
      </c>
      <c r="G38" s="42">
        <f>F38*(1+$F$13)*(1+$F$15)</f>
        <v>0</v>
      </c>
      <c r="H38" s="42">
        <f>G38*(1+$F$13)*(1+$F$15)</f>
        <v>0</v>
      </c>
      <c r="I38" s="43">
        <f>H38*(1+$I$13)*(1+$I$15)</f>
        <v>0</v>
      </c>
      <c r="M38" s="31"/>
    </row>
    <row r="39" spans="1:13" ht="16.5">
      <c r="A39" s="31"/>
      <c r="B39" s="31" t="str">
        <f>+G11</f>
        <v>Producto 3</v>
      </c>
      <c r="C39" s="31"/>
      <c r="D39" s="31"/>
      <c r="E39" s="41">
        <f>+G12*G14</f>
        <v>0</v>
      </c>
      <c r="F39" s="42">
        <f>E39*(1+$G$13)*(1+$G$15)</f>
        <v>0</v>
      </c>
      <c r="G39" s="42">
        <f>F39*(1+$G$13)*(1+$G$15)</f>
        <v>0</v>
      </c>
      <c r="H39" s="42">
        <f>G39*(1+$G$13)*(1+$G$15)</f>
        <v>0</v>
      </c>
      <c r="I39" s="43">
        <f>H39*(1+$I$13)*(1+$I$15)</f>
        <v>0</v>
      </c>
      <c r="M39" s="31"/>
    </row>
    <row r="40" spans="1:13" ht="16.5">
      <c r="A40" s="31"/>
      <c r="B40" s="31" t="str">
        <f>+H11</f>
        <v>Producto 4</v>
      </c>
      <c r="C40" s="31"/>
      <c r="D40" s="31"/>
      <c r="E40" s="41">
        <f>+H12*H14</f>
        <v>0</v>
      </c>
      <c r="F40" s="42">
        <f>E40*(1+$H$13)*(1+$H$15)</f>
        <v>0</v>
      </c>
      <c r="G40" s="42">
        <f>F40*(1+$H$13)*(1+$H$15)</f>
        <v>0</v>
      </c>
      <c r="H40" s="42">
        <f>G40*(1+$H$13)*(1+$H$15)</f>
        <v>0</v>
      </c>
      <c r="I40" s="43">
        <f>H40*(1+$I$13)*(1+$I$15)</f>
        <v>0</v>
      </c>
      <c r="M40" s="31"/>
    </row>
    <row r="41" spans="1:13" ht="16.5">
      <c r="A41" s="31"/>
      <c r="B41" s="31" t="str">
        <f>I11</f>
        <v>Producto 5</v>
      </c>
      <c r="C41" s="31"/>
      <c r="D41" s="31"/>
      <c r="E41" s="41">
        <f>I12*I14</f>
        <v>0</v>
      </c>
      <c r="F41" s="42">
        <f>E41*(1+$I$13)*(1+$I$15)</f>
        <v>0</v>
      </c>
      <c r="G41" s="42">
        <f>F41*(1+$I$13)*(1+$I$15)</f>
        <v>0</v>
      </c>
      <c r="H41" s="42">
        <f>G41*(1+$I$13)*(1+$I$15)</f>
        <v>0</v>
      </c>
      <c r="I41" s="43">
        <f>H41*(1+$I$13)*(1+$I$15)</f>
        <v>0</v>
      </c>
      <c r="M41" s="31"/>
    </row>
    <row r="42" spans="1:13" ht="16.5">
      <c r="A42" s="31"/>
      <c r="B42" s="31" t="str">
        <f>J11</f>
        <v>Producto 6</v>
      </c>
      <c r="C42" s="31"/>
      <c r="D42" s="31"/>
      <c r="E42" s="41">
        <f>J12*J14</f>
        <v>0</v>
      </c>
      <c r="F42" s="42">
        <f>E42*(1+$J$13)*(1+$J$15)</f>
        <v>0</v>
      </c>
      <c r="G42" s="42">
        <f>F42*(1+$J$13)*(1+$J$15)</f>
        <v>0</v>
      </c>
      <c r="H42" s="42">
        <f>G42*(1+$J$13)*(1+$J$15)</f>
        <v>0</v>
      </c>
      <c r="I42" s="43">
        <f>H42*(1+$J$13)*(1+$J$15)</f>
        <v>0</v>
      </c>
      <c r="M42" s="31"/>
    </row>
    <row r="43" spans="1:13" ht="16.5">
      <c r="A43" s="31"/>
      <c r="B43" s="31" t="str">
        <f>K11</f>
        <v>Producto 7</v>
      </c>
      <c r="C43" s="31"/>
      <c r="D43" s="31"/>
      <c r="E43" s="41">
        <f>K12*K14</f>
        <v>0</v>
      </c>
      <c r="F43" s="42">
        <f>E43*(1+$K$13)*(1+$K$15)</f>
        <v>0</v>
      </c>
      <c r="G43" s="42">
        <f>F43*(1+$K$13)*(1+$K$15)</f>
        <v>0</v>
      </c>
      <c r="H43" s="42">
        <f>G43*(1+$K$13)*(1+$K$15)</f>
        <v>0</v>
      </c>
      <c r="I43" s="43">
        <f>H43*(1+$K$13)*(1+$K$15)</f>
        <v>0</v>
      </c>
      <c r="M43" s="31"/>
    </row>
    <row r="44" spans="1:13" ht="16.5">
      <c r="A44" s="31"/>
      <c r="B44" s="31" t="str">
        <f>L11</f>
        <v>Producto 8</v>
      </c>
      <c r="C44" s="31"/>
      <c r="D44" s="31"/>
      <c r="E44" s="44">
        <f>L12*L14</f>
        <v>0</v>
      </c>
      <c r="F44" s="45">
        <f>E44*(1+$L$13)*(1+$L$15)</f>
        <v>0</v>
      </c>
      <c r="G44" s="45">
        <f>F44*(1+$L$13)*(1+$L$15)</f>
        <v>0</v>
      </c>
      <c r="H44" s="45">
        <f>G44*(1+$L$13)*(1+$L$15)</f>
        <v>0</v>
      </c>
      <c r="I44" s="46">
        <f>H44*(1+$L$13)*(1+$L$15)</f>
        <v>0</v>
      </c>
      <c r="M44" s="31"/>
    </row>
    <row r="45" spans="1:13" ht="16.5">
      <c r="A45" s="31"/>
      <c r="B45" s="31" t="s">
        <v>12</v>
      </c>
      <c r="C45" s="31"/>
      <c r="D45" s="31"/>
      <c r="E45" s="50">
        <f>SUM(E37:E44)</f>
        <v>0</v>
      </c>
      <c r="F45" s="51">
        <f>SUM(F37:F44)</f>
        <v>0</v>
      </c>
      <c r="G45" s="51">
        <f>SUM(G37:G44)</f>
        <v>0</v>
      </c>
      <c r="H45" s="51">
        <f>SUM(H37:H44)</f>
        <v>0</v>
      </c>
      <c r="I45" s="52">
        <f>SUM(I37:I44)</f>
        <v>0</v>
      </c>
      <c r="M45" s="31"/>
    </row>
    <row r="46" spans="1:13" ht="16.5">
      <c r="A46" s="31"/>
      <c r="B46" s="31"/>
      <c r="C46" s="31"/>
      <c r="D46" s="31"/>
      <c r="E46" s="31"/>
      <c r="F46" s="31"/>
      <c r="G46" s="31"/>
      <c r="H46" s="31"/>
      <c r="I46" s="31"/>
      <c r="M46" s="31"/>
    </row>
    <row r="47" spans="1:13" ht="16.5">
      <c r="A47" s="31"/>
      <c r="B47" s="31"/>
      <c r="C47" s="31"/>
      <c r="D47" s="31"/>
      <c r="E47" s="31"/>
      <c r="F47" s="31"/>
      <c r="G47" s="31"/>
      <c r="H47" s="31"/>
      <c r="I47" s="31"/>
      <c r="M47" s="31"/>
    </row>
    <row r="48" spans="1:13" ht="16.5">
      <c r="A48" s="31"/>
      <c r="B48" s="36" t="s">
        <v>72</v>
      </c>
      <c r="C48" s="36"/>
      <c r="D48" s="36"/>
      <c r="E48" s="32"/>
      <c r="F48" s="32"/>
      <c r="G48" s="32"/>
      <c r="H48" s="32"/>
      <c r="I48" s="32"/>
      <c r="M48" s="31"/>
    </row>
    <row r="49" spans="1:13" ht="16.5">
      <c r="A49" s="31"/>
      <c r="B49" s="31"/>
      <c r="C49" s="31"/>
      <c r="D49" s="31"/>
      <c r="E49" s="48" t="s">
        <v>1</v>
      </c>
      <c r="F49" s="48" t="s">
        <v>2</v>
      </c>
      <c r="G49" s="48" t="s">
        <v>3</v>
      </c>
      <c r="H49" s="48" t="s">
        <v>4</v>
      </c>
      <c r="I49" s="48" t="s">
        <v>5</v>
      </c>
      <c r="M49" s="31"/>
    </row>
    <row r="50" spans="1:13" ht="16.5">
      <c r="A50" s="31"/>
      <c r="B50" s="31" t="str">
        <f>B37</f>
        <v>Producto 1</v>
      </c>
      <c r="C50" s="31"/>
      <c r="D50" s="31"/>
      <c r="E50" s="37">
        <f>E12*E23</f>
        <v>0</v>
      </c>
      <c r="F50" s="38">
        <f>E50*(1+$E$13)*(1+$E$24)</f>
        <v>0</v>
      </c>
      <c r="G50" s="38">
        <f>F50*(1+$E$13)*(1+$E$24)</f>
        <v>0</v>
      </c>
      <c r="H50" s="38">
        <f>G50*(1+$E$13)*(1+$E$24)</f>
        <v>0</v>
      </c>
      <c r="I50" s="39">
        <f>H50*(1+$E$13)*(1+$E$24)</f>
        <v>0</v>
      </c>
      <c r="M50" s="31"/>
    </row>
    <row r="51" spans="1:13" ht="16.5">
      <c r="A51" s="31"/>
      <c r="B51" s="31" t="str">
        <f>+B38</f>
        <v>Producto 2</v>
      </c>
      <c r="C51" s="31"/>
      <c r="D51" s="31"/>
      <c r="E51" s="41">
        <f>+F12*F23</f>
        <v>0</v>
      </c>
      <c r="F51" s="42">
        <f>E51*(1+$F$13)*(1+$F$24)</f>
        <v>0</v>
      </c>
      <c r="G51" s="42">
        <f>F51*(1+$F$13)*(1+$F$24)</f>
        <v>0</v>
      </c>
      <c r="H51" s="42">
        <f>G51*(1+$F$13)*(1+$F$24)</f>
        <v>0</v>
      </c>
      <c r="I51" s="43">
        <f>H51*(1+$F$13)*(1+$F$24)</f>
        <v>0</v>
      </c>
      <c r="M51" s="31"/>
    </row>
    <row r="52" spans="1:13" ht="16.5">
      <c r="A52" s="31"/>
      <c r="B52" s="31" t="str">
        <f>+B39</f>
        <v>Producto 3</v>
      </c>
      <c r="C52" s="31"/>
      <c r="D52" s="31"/>
      <c r="E52" s="41">
        <f>+G12*G23</f>
        <v>0</v>
      </c>
      <c r="F52" s="42">
        <f>E52*(1+$G$13)*(1+$G$24)</f>
        <v>0</v>
      </c>
      <c r="G52" s="42">
        <f>F52*(1+$G$13)*(1+$G$24)</f>
        <v>0</v>
      </c>
      <c r="H52" s="42">
        <f>G52*(1+$G$13)*(1+$G$24)</f>
        <v>0</v>
      </c>
      <c r="I52" s="43">
        <f>H52*(1+$G$13)*(1+$G$24)</f>
        <v>0</v>
      </c>
      <c r="M52" s="31"/>
    </row>
    <row r="53" spans="1:13" ht="16.5">
      <c r="A53" s="31"/>
      <c r="B53" s="31" t="str">
        <f>+B40</f>
        <v>Producto 4</v>
      </c>
      <c r="C53" s="31"/>
      <c r="D53" s="31"/>
      <c r="E53" s="41">
        <f>+H12*H23</f>
        <v>0</v>
      </c>
      <c r="F53" s="42">
        <f>E53*(1+$H$13)*(1+$H$24)</f>
        <v>0</v>
      </c>
      <c r="G53" s="42">
        <f>F53*(1+$H$13)*(1+$H$24)</f>
        <v>0</v>
      </c>
      <c r="H53" s="42">
        <f>G53*(1+$H$13)*(1+$H$24)</f>
        <v>0</v>
      </c>
      <c r="I53" s="43">
        <f>H53*(1+$H$13)*(1+$H$24)</f>
        <v>0</v>
      </c>
      <c r="M53" s="31"/>
    </row>
    <row r="54" spans="1:13" ht="16.5">
      <c r="A54" s="31"/>
      <c r="B54" s="31" t="str">
        <f>B41</f>
        <v>Producto 5</v>
      </c>
      <c r="C54" s="31"/>
      <c r="D54" s="31"/>
      <c r="E54" s="41">
        <f>(I12*(1+I22))*I23</f>
        <v>0</v>
      </c>
      <c r="F54" s="42">
        <f>E54*(1+$I$13)*(1+$I$24)</f>
        <v>0</v>
      </c>
      <c r="G54" s="42">
        <f>F54*(1+$I$13)*(1+$I$24)</f>
        <v>0</v>
      </c>
      <c r="H54" s="42">
        <f>G54*(1+$I$13)*(1+$I$24)</f>
        <v>0</v>
      </c>
      <c r="I54" s="43">
        <f>H54*(1+$I$13)*(1+$I$24)</f>
        <v>0</v>
      </c>
      <c r="M54" s="31"/>
    </row>
    <row r="55" spans="1:13" ht="16.5">
      <c r="A55" s="31"/>
      <c r="B55" s="31" t="str">
        <f>B42</f>
        <v>Producto 6</v>
      </c>
      <c r="C55" s="31"/>
      <c r="D55" s="31"/>
      <c r="E55" s="41">
        <f>(J12*(1+J22))*J23</f>
        <v>0</v>
      </c>
      <c r="F55" s="42">
        <f>E55*(1+$J$13)*(1+$E$24)</f>
        <v>0</v>
      </c>
      <c r="G55" s="42">
        <f>F55*(1+$J$13)*(1+$E$24)</f>
        <v>0</v>
      </c>
      <c r="H55" s="42">
        <f>G55*(1+$J$13)*(1+$E$24)</f>
        <v>0</v>
      </c>
      <c r="I55" s="43">
        <f>H55*(1+$J$13)*(1+$J$24)</f>
        <v>0</v>
      </c>
      <c r="M55" s="31"/>
    </row>
    <row r="56" spans="1:13" ht="16.5">
      <c r="A56" s="31"/>
      <c r="B56" s="31" t="str">
        <f>B43</f>
        <v>Producto 7</v>
      </c>
      <c r="C56" s="31"/>
      <c r="D56" s="31"/>
      <c r="E56" s="41">
        <f>(K12*(1+K22))*K23</f>
        <v>0</v>
      </c>
      <c r="F56" s="42">
        <f>E56*(1+$K$13)*(1+$E$24)</f>
        <v>0</v>
      </c>
      <c r="G56" s="42">
        <f>F56*(1+$K$13)*(1+$E$24)</f>
        <v>0</v>
      </c>
      <c r="H56" s="42">
        <f>G56*(1+$K$13)*(1+$E$24)</f>
        <v>0</v>
      </c>
      <c r="I56" s="43">
        <f>H56*(1+$K$13)*(1+$E$24)</f>
        <v>0</v>
      </c>
      <c r="M56" s="31"/>
    </row>
    <row r="57" spans="1:13" ht="16.5">
      <c r="A57" s="31"/>
      <c r="B57" s="31" t="str">
        <f>B44</f>
        <v>Producto 8</v>
      </c>
      <c r="C57" s="31"/>
      <c r="D57" s="31"/>
      <c r="E57" s="44">
        <f>(L12*(1+L22))*L23</f>
        <v>0</v>
      </c>
      <c r="F57" s="45">
        <f>E57*(1+$L$13)*(1+$E$24)</f>
        <v>0</v>
      </c>
      <c r="G57" s="45">
        <f>F57*(1+$L$13)*(1+$E$24)</f>
        <v>0</v>
      </c>
      <c r="H57" s="45">
        <f>G57*(1+$L$13)*(1+$E$24)</f>
        <v>0</v>
      </c>
      <c r="I57" s="46">
        <f>H57*(1+$L$13)*(1+$E$24)</f>
        <v>0</v>
      </c>
      <c r="M57" s="31"/>
    </row>
    <row r="58" spans="1:18" ht="16.5">
      <c r="A58" s="31"/>
      <c r="B58" s="31" t="s">
        <v>12</v>
      </c>
      <c r="C58" s="31"/>
      <c r="D58" s="31"/>
      <c r="E58" s="50">
        <f>SUM(E50:E57)</f>
        <v>0</v>
      </c>
      <c r="F58" s="51">
        <f>SUM(F50:F57)</f>
        <v>0</v>
      </c>
      <c r="G58" s="51">
        <f>SUM(G50:G57)</f>
        <v>0</v>
      </c>
      <c r="H58" s="51">
        <f>SUM(H50:H57)</f>
        <v>0</v>
      </c>
      <c r="I58" s="52">
        <f>SUM(I50:I57)</f>
        <v>0</v>
      </c>
      <c r="M58" s="31"/>
      <c r="N58" s="96"/>
      <c r="O58" s="96"/>
      <c r="P58" s="96"/>
      <c r="Q58" s="96"/>
      <c r="R58" s="96"/>
    </row>
    <row r="59" spans="1:13" ht="16.5">
      <c r="A59" s="31"/>
      <c r="B59" s="31"/>
      <c r="C59" s="31"/>
      <c r="D59" s="31"/>
      <c r="E59" s="31"/>
      <c r="F59" s="31"/>
      <c r="G59" s="31"/>
      <c r="H59" s="31"/>
      <c r="I59" s="31"/>
      <c r="M59" s="31"/>
    </row>
    <row r="60" spans="1:13" ht="16.5">
      <c r="A60" s="31"/>
      <c r="B60" s="31"/>
      <c r="C60" s="31"/>
      <c r="D60" s="31"/>
      <c r="E60" s="31"/>
      <c r="F60" s="42"/>
      <c r="G60" s="31"/>
      <c r="H60" s="31"/>
      <c r="I60" s="31"/>
      <c r="M60" s="31"/>
    </row>
    <row r="61" spans="1:13" ht="16.5">
      <c r="A61" s="31"/>
      <c r="B61" s="36" t="s">
        <v>73</v>
      </c>
      <c r="C61" s="36"/>
      <c r="D61" s="36"/>
      <c r="E61" s="32"/>
      <c r="F61" s="32"/>
      <c r="G61" s="32"/>
      <c r="H61" s="32"/>
      <c r="I61" s="32"/>
      <c r="M61" s="31"/>
    </row>
    <row r="62" spans="1:13" ht="16.5">
      <c r="A62" s="31"/>
      <c r="B62" s="31"/>
      <c r="C62" s="31"/>
      <c r="D62" s="31"/>
      <c r="E62" s="48" t="s">
        <v>1</v>
      </c>
      <c r="F62" s="48" t="s">
        <v>2</v>
      </c>
      <c r="G62" s="48" t="s">
        <v>3</v>
      </c>
      <c r="H62" s="48" t="s">
        <v>4</v>
      </c>
      <c r="I62" s="48" t="s">
        <v>5</v>
      </c>
      <c r="M62" s="31"/>
    </row>
    <row r="63" spans="1:13" ht="16.5">
      <c r="A63" s="31"/>
      <c r="B63" s="31" t="str">
        <f>B50</f>
        <v>Producto 1</v>
      </c>
      <c r="C63" s="31"/>
      <c r="D63" s="31"/>
      <c r="E63" s="37">
        <f>E37*$E$22</f>
        <v>0</v>
      </c>
      <c r="F63" s="38">
        <f>F37*$E$22</f>
        <v>0</v>
      </c>
      <c r="G63" s="38">
        <f>G37*$E$22</f>
        <v>0</v>
      </c>
      <c r="H63" s="38">
        <f>H37*$E$22</f>
        <v>0</v>
      </c>
      <c r="I63" s="39">
        <f>I37*$E$22</f>
        <v>0</v>
      </c>
      <c r="M63" s="31"/>
    </row>
    <row r="64" spans="1:13" ht="16.5">
      <c r="A64" s="31"/>
      <c r="B64" s="31" t="str">
        <f>+B51</f>
        <v>Producto 2</v>
      </c>
      <c r="C64" s="31"/>
      <c r="D64" s="31"/>
      <c r="E64" s="41">
        <f>E38*$F$22</f>
        <v>0</v>
      </c>
      <c r="F64" s="42">
        <f>F38*$F$22</f>
        <v>0</v>
      </c>
      <c r="G64" s="42">
        <f>G38*$F$22</f>
        <v>0</v>
      </c>
      <c r="H64" s="42">
        <f>H38*$F$22</f>
        <v>0</v>
      </c>
      <c r="I64" s="43">
        <f>I38*$F$22</f>
        <v>0</v>
      </c>
      <c r="M64" s="31"/>
    </row>
    <row r="65" spans="1:13" ht="16.5">
      <c r="A65" s="31"/>
      <c r="B65" s="31" t="str">
        <f>+B52</f>
        <v>Producto 3</v>
      </c>
      <c r="C65" s="31"/>
      <c r="D65" s="31"/>
      <c r="E65" s="41">
        <f>E39*$G$22</f>
        <v>0</v>
      </c>
      <c r="F65" s="42">
        <f>F39*$G$22</f>
        <v>0</v>
      </c>
      <c r="G65" s="42">
        <f>G39*$G$22</f>
        <v>0</v>
      </c>
      <c r="H65" s="42">
        <f>H39*$G$22</f>
        <v>0</v>
      </c>
      <c r="I65" s="43">
        <f>I39*$G$22</f>
        <v>0</v>
      </c>
      <c r="M65" s="31"/>
    </row>
    <row r="66" spans="1:13" ht="16.5">
      <c r="A66" s="31"/>
      <c r="B66" s="31" t="str">
        <f>+B53</f>
        <v>Producto 4</v>
      </c>
      <c r="C66" s="31"/>
      <c r="D66" s="31"/>
      <c r="E66" s="41">
        <f aca="true" t="shared" si="0" ref="E66:I70">E40*$G$22</f>
        <v>0</v>
      </c>
      <c r="F66" s="42">
        <f t="shared" si="0"/>
        <v>0</v>
      </c>
      <c r="G66" s="42">
        <f t="shared" si="0"/>
        <v>0</v>
      </c>
      <c r="H66" s="42">
        <f t="shared" si="0"/>
        <v>0</v>
      </c>
      <c r="I66" s="43">
        <f t="shared" si="0"/>
        <v>0</v>
      </c>
      <c r="M66" s="31"/>
    </row>
    <row r="67" spans="1:13" ht="16.5">
      <c r="A67" s="31"/>
      <c r="B67" s="31" t="str">
        <f>B54</f>
        <v>Producto 5</v>
      </c>
      <c r="C67" s="31"/>
      <c r="D67" s="31"/>
      <c r="E67" s="41">
        <f t="shared" si="0"/>
        <v>0</v>
      </c>
      <c r="F67" s="42">
        <f t="shared" si="0"/>
        <v>0</v>
      </c>
      <c r="G67" s="42">
        <f t="shared" si="0"/>
        <v>0</v>
      </c>
      <c r="H67" s="42">
        <f t="shared" si="0"/>
        <v>0</v>
      </c>
      <c r="I67" s="43">
        <f t="shared" si="0"/>
        <v>0</v>
      </c>
      <c r="M67" s="31"/>
    </row>
    <row r="68" spans="1:13" ht="16.5">
      <c r="A68" s="31"/>
      <c r="B68" s="31" t="str">
        <f>B55</f>
        <v>Producto 6</v>
      </c>
      <c r="C68" s="31"/>
      <c r="D68" s="31"/>
      <c r="E68" s="41">
        <f t="shared" si="0"/>
        <v>0</v>
      </c>
      <c r="F68" s="42">
        <f t="shared" si="0"/>
        <v>0</v>
      </c>
      <c r="G68" s="42">
        <f t="shared" si="0"/>
        <v>0</v>
      </c>
      <c r="H68" s="42">
        <f t="shared" si="0"/>
        <v>0</v>
      </c>
      <c r="I68" s="43">
        <f t="shared" si="0"/>
        <v>0</v>
      </c>
      <c r="M68" s="31"/>
    </row>
    <row r="69" spans="1:13" ht="16.5">
      <c r="A69" s="31"/>
      <c r="B69" s="31" t="str">
        <f>B56</f>
        <v>Producto 7</v>
      </c>
      <c r="C69" s="31"/>
      <c r="D69" s="31"/>
      <c r="E69" s="41">
        <f t="shared" si="0"/>
        <v>0</v>
      </c>
      <c r="F69" s="42">
        <f t="shared" si="0"/>
        <v>0</v>
      </c>
      <c r="G69" s="42">
        <f t="shared" si="0"/>
        <v>0</v>
      </c>
      <c r="H69" s="42">
        <f t="shared" si="0"/>
        <v>0</v>
      </c>
      <c r="I69" s="43">
        <f t="shared" si="0"/>
        <v>0</v>
      </c>
      <c r="M69" s="31"/>
    </row>
    <row r="70" spans="1:13" ht="16.5">
      <c r="A70" s="31"/>
      <c r="B70" s="31" t="str">
        <f>B57</f>
        <v>Producto 8</v>
      </c>
      <c r="C70" s="31"/>
      <c r="D70" s="31"/>
      <c r="E70" s="44">
        <f t="shared" si="0"/>
        <v>0</v>
      </c>
      <c r="F70" s="45">
        <f t="shared" si="0"/>
        <v>0</v>
      </c>
      <c r="G70" s="45">
        <f t="shared" si="0"/>
        <v>0</v>
      </c>
      <c r="H70" s="45">
        <f t="shared" si="0"/>
        <v>0</v>
      </c>
      <c r="I70" s="46">
        <f t="shared" si="0"/>
        <v>0</v>
      </c>
      <c r="M70" s="31"/>
    </row>
    <row r="71" spans="1:13" ht="16.5">
      <c r="A71" s="31"/>
      <c r="B71" s="31" t="s">
        <v>12</v>
      </c>
      <c r="C71" s="31"/>
      <c r="D71" s="31"/>
      <c r="E71" s="44">
        <f>SUM(E63:E70)</f>
        <v>0</v>
      </c>
      <c r="F71" s="45">
        <f>SUM(F63:F70)</f>
        <v>0</v>
      </c>
      <c r="G71" s="45">
        <f>SUM(G63:G70)</f>
        <v>0</v>
      </c>
      <c r="H71" s="45">
        <f>SUM(H63:H70)</f>
        <v>0</v>
      </c>
      <c r="I71" s="46">
        <f>SUM(I63:I70)</f>
        <v>0</v>
      </c>
      <c r="M71" s="31"/>
    </row>
    <row r="72" spans="1:13" ht="16.5">
      <c r="A72" s="31"/>
      <c r="B72" s="31"/>
      <c r="C72" s="31"/>
      <c r="D72" s="31"/>
      <c r="E72" s="31"/>
      <c r="F72" s="31"/>
      <c r="G72" s="31"/>
      <c r="H72" s="31"/>
      <c r="I72" s="31"/>
      <c r="J72" s="31"/>
      <c r="K72" s="31"/>
      <c r="L72" s="31"/>
      <c r="M72" s="31"/>
    </row>
    <row r="73" spans="1:13" ht="16.5">
      <c r="A73" s="31"/>
      <c r="B73" s="31"/>
      <c r="C73" s="31"/>
      <c r="D73" s="31"/>
      <c r="E73" s="31"/>
      <c r="F73" s="31"/>
      <c r="G73" s="31"/>
      <c r="H73" s="31"/>
      <c r="I73" s="31"/>
      <c r="J73" s="31"/>
      <c r="K73" s="31"/>
      <c r="L73" s="31"/>
      <c r="M73" s="31"/>
    </row>
    <row r="74" spans="1:13" ht="16.5">
      <c r="A74" s="31"/>
      <c r="B74" s="31"/>
      <c r="C74" s="31"/>
      <c r="D74" s="31"/>
      <c r="E74" s="31"/>
      <c r="F74" s="31"/>
      <c r="G74" s="31"/>
      <c r="H74" s="31"/>
      <c r="I74" s="31"/>
      <c r="J74" s="31"/>
      <c r="K74" s="31"/>
      <c r="L74" s="31"/>
      <c r="M74" s="31"/>
    </row>
    <row r="75" spans="1:13" ht="16.5">
      <c r="A75" s="31"/>
      <c r="B75" s="31"/>
      <c r="C75" s="31"/>
      <c r="D75" s="31"/>
      <c r="E75" s="31"/>
      <c r="F75" s="31"/>
      <c r="G75" s="31"/>
      <c r="H75" s="31"/>
      <c r="I75" s="31"/>
      <c r="J75" s="31"/>
      <c r="K75" s="31"/>
      <c r="L75" s="31"/>
      <c r="M75" s="31"/>
    </row>
    <row r="76" spans="1:13" ht="16.5">
      <c r="A76" s="31"/>
      <c r="B76" s="31"/>
      <c r="C76" s="31"/>
      <c r="D76" s="31"/>
      <c r="E76" s="31"/>
      <c r="F76" s="31"/>
      <c r="G76" s="31"/>
      <c r="H76" s="31"/>
      <c r="I76" s="31"/>
      <c r="J76" s="31"/>
      <c r="K76" s="31"/>
      <c r="L76" s="31"/>
      <c r="M76" s="31"/>
    </row>
    <row r="77" spans="1:13" ht="16.5">
      <c r="A77" s="31"/>
      <c r="B77" s="31"/>
      <c r="C77" s="31"/>
      <c r="D77" s="31"/>
      <c r="E77" s="31"/>
      <c r="F77" s="31"/>
      <c r="G77" s="31"/>
      <c r="H77" s="31"/>
      <c r="I77" s="31"/>
      <c r="J77" s="31"/>
      <c r="K77" s="31"/>
      <c r="L77" s="31"/>
      <c r="M77" s="31"/>
    </row>
    <row r="78" spans="1:13" ht="16.5">
      <c r="A78" s="31"/>
      <c r="B78" s="31"/>
      <c r="C78" s="31"/>
      <c r="D78" s="31"/>
      <c r="E78" s="31"/>
      <c r="F78" s="31"/>
      <c r="G78" s="31"/>
      <c r="H78" s="31"/>
      <c r="I78" s="31"/>
      <c r="J78" s="31"/>
      <c r="K78" s="31"/>
      <c r="L78" s="31"/>
      <c r="M78" s="31"/>
    </row>
    <row r="79" spans="1:13" ht="16.5">
      <c r="A79" s="31"/>
      <c r="B79" s="31"/>
      <c r="C79" s="31"/>
      <c r="D79" s="31"/>
      <c r="E79" s="31"/>
      <c r="F79" s="31"/>
      <c r="G79" s="31"/>
      <c r="H79" s="31"/>
      <c r="I79" s="31"/>
      <c r="J79" s="31"/>
      <c r="K79" s="31"/>
      <c r="L79" s="31"/>
      <c r="M79" s="31"/>
    </row>
    <row r="80" spans="1:13" ht="16.5">
      <c r="A80" s="31"/>
      <c r="B80" s="31"/>
      <c r="C80" s="31"/>
      <c r="D80" s="31"/>
      <c r="E80" s="31"/>
      <c r="F80" s="31"/>
      <c r="G80" s="31"/>
      <c r="H80" s="31"/>
      <c r="I80" s="31"/>
      <c r="J80" s="31"/>
      <c r="K80" s="31"/>
      <c r="L80" s="31"/>
      <c r="M80" s="31"/>
    </row>
    <row r="81" spans="1:13" ht="16.5">
      <c r="A81" s="31"/>
      <c r="B81" s="31"/>
      <c r="C81" s="31"/>
      <c r="D81" s="31"/>
      <c r="E81" s="31"/>
      <c r="F81" s="31"/>
      <c r="G81" s="31"/>
      <c r="H81" s="31"/>
      <c r="I81" s="31"/>
      <c r="J81" s="31"/>
      <c r="K81" s="31"/>
      <c r="L81" s="31"/>
      <c r="M81" s="31"/>
    </row>
    <row r="82" spans="1:13" ht="16.5">
      <c r="A82" s="31"/>
      <c r="B82" s="31"/>
      <c r="C82" s="31"/>
      <c r="D82" s="31"/>
      <c r="E82" s="31"/>
      <c r="F82" s="31"/>
      <c r="G82" s="31"/>
      <c r="H82" s="31"/>
      <c r="I82" s="31"/>
      <c r="J82" s="31"/>
      <c r="K82" s="31"/>
      <c r="L82" s="31"/>
      <c r="M82" s="31"/>
    </row>
    <row r="83" spans="1:13" ht="16.5">
      <c r="A83" s="31"/>
      <c r="B83" s="31"/>
      <c r="C83" s="31"/>
      <c r="D83" s="31"/>
      <c r="E83" s="31"/>
      <c r="F83" s="31"/>
      <c r="G83" s="31"/>
      <c r="H83" s="31"/>
      <c r="I83" s="31"/>
      <c r="J83" s="31"/>
      <c r="K83" s="31"/>
      <c r="L83" s="31"/>
      <c r="M83" s="31"/>
    </row>
    <row r="84" spans="1:13" ht="16.5">
      <c r="A84" s="31"/>
      <c r="B84" s="31"/>
      <c r="C84" s="31"/>
      <c r="D84" s="31"/>
      <c r="E84" s="31"/>
      <c r="F84" s="31"/>
      <c r="G84" s="31"/>
      <c r="H84" s="31"/>
      <c r="I84" s="31"/>
      <c r="J84" s="31"/>
      <c r="K84" s="31"/>
      <c r="L84" s="31"/>
      <c r="M84" s="31"/>
    </row>
    <row r="85" spans="1:13" ht="16.5">
      <c r="A85" s="31"/>
      <c r="B85" s="31"/>
      <c r="C85" s="31"/>
      <c r="D85" s="31"/>
      <c r="E85" s="31"/>
      <c r="F85" s="31"/>
      <c r="G85" s="31"/>
      <c r="H85" s="31"/>
      <c r="I85" s="31"/>
      <c r="J85" s="31"/>
      <c r="K85" s="31"/>
      <c r="L85" s="31"/>
      <c r="M85" s="31"/>
    </row>
    <row r="86" spans="1:13" ht="16.5">
      <c r="A86" s="31"/>
      <c r="B86" s="31"/>
      <c r="C86" s="31"/>
      <c r="D86" s="31"/>
      <c r="E86" s="31"/>
      <c r="F86" s="31"/>
      <c r="G86" s="31"/>
      <c r="H86" s="31"/>
      <c r="I86" s="31"/>
      <c r="J86" s="31"/>
      <c r="K86" s="31"/>
      <c r="L86" s="31"/>
      <c r="M86" s="31"/>
    </row>
    <row r="87" spans="1:13" ht="16.5">
      <c r="A87" s="31"/>
      <c r="B87" s="31"/>
      <c r="C87" s="31"/>
      <c r="D87" s="31"/>
      <c r="E87" s="31"/>
      <c r="F87" s="31"/>
      <c r="G87" s="31"/>
      <c r="H87" s="31"/>
      <c r="I87" s="31"/>
      <c r="J87" s="31"/>
      <c r="K87" s="31"/>
      <c r="L87" s="31"/>
      <c r="M87" s="31"/>
    </row>
    <row r="88" spans="1:13" ht="16.5">
      <c r="A88" s="31"/>
      <c r="B88" s="31"/>
      <c r="C88" s="31"/>
      <c r="D88" s="31"/>
      <c r="E88" s="31"/>
      <c r="F88" s="31"/>
      <c r="G88" s="31"/>
      <c r="H88" s="31"/>
      <c r="I88" s="31"/>
      <c r="J88" s="31"/>
      <c r="K88" s="31"/>
      <c r="L88" s="31"/>
      <c r="M88" s="31"/>
    </row>
    <row r="89" spans="1:13" ht="16.5">
      <c r="A89" s="31"/>
      <c r="B89" s="31"/>
      <c r="C89" s="31"/>
      <c r="D89" s="31"/>
      <c r="E89" s="31"/>
      <c r="F89" s="31"/>
      <c r="G89" s="31"/>
      <c r="H89" s="31"/>
      <c r="I89" s="31"/>
      <c r="J89" s="31"/>
      <c r="K89" s="31"/>
      <c r="L89" s="31"/>
      <c r="M89" s="31"/>
    </row>
    <row r="90" spans="1:13" ht="16.5">
      <c r="A90" s="31"/>
      <c r="B90" s="31"/>
      <c r="C90" s="31"/>
      <c r="D90" s="31"/>
      <c r="E90" s="31"/>
      <c r="F90" s="31"/>
      <c r="G90" s="31"/>
      <c r="H90" s="31"/>
      <c r="I90" s="31"/>
      <c r="J90" s="31"/>
      <c r="K90" s="31"/>
      <c r="L90" s="31"/>
      <c r="M90" s="31"/>
    </row>
    <row r="91" spans="1:13" ht="16.5">
      <c r="A91" s="31"/>
      <c r="B91" s="31"/>
      <c r="C91" s="31"/>
      <c r="D91" s="31"/>
      <c r="E91" s="31"/>
      <c r="F91" s="31"/>
      <c r="G91" s="31"/>
      <c r="H91" s="31"/>
      <c r="I91" s="31"/>
      <c r="J91" s="31"/>
      <c r="K91" s="31"/>
      <c r="L91" s="31"/>
      <c r="M91" s="31"/>
    </row>
    <row r="92" spans="1:13" ht="16.5">
      <c r="A92" s="31"/>
      <c r="B92" s="31"/>
      <c r="C92" s="31"/>
      <c r="D92" s="31"/>
      <c r="E92" s="31"/>
      <c r="F92" s="31"/>
      <c r="G92" s="31"/>
      <c r="H92" s="31"/>
      <c r="I92" s="31"/>
      <c r="J92" s="31"/>
      <c r="K92" s="31"/>
      <c r="L92" s="31"/>
      <c r="M92" s="31"/>
    </row>
    <row r="93" spans="1:13" ht="16.5">
      <c r="A93" s="31"/>
      <c r="B93" s="31"/>
      <c r="C93" s="31"/>
      <c r="D93" s="31"/>
      <c r="E93" s="31"/>
      <c r="F93" s="31"/>
      <c r="G93" s="31"/>
      <c r="H93" s="31"/>
      <c r="I93" s="31"/>
      <c r="J93" s="31"/>
      <c r="K93" s="31"/>
      <c r="L93" s="31"/>
      <c r="M93" s="31"/>
    </row>
    <row r="94" spans="1:13" ht="16.5">
      <c r="A94" s="31"/>
      <c r="B94" s="31"/>
      <c r="C94" s="31"/>
      <c r="D94" s="31"/>
      <c r="E94" s="31"/>
      <c r="F94" s="31"/>
      <c r="G94" s="31"/>
      <c r="H94" s="31"/>
      <c r="I94" s="31"/>
      <c r="J94" s="31"/>
      <c r="K94" s="31"/>
      <c r="L94" s="31"/>
      <c r="M94" s="31"/>
    </row>
    <row r="95" spans="1:13" ht="16.5">
      <c r="A95" s="31"/>
      <c r="B95" s="31"/>
      <c r="C95" s="31"/>
      <c r="D95" s="31"/>
      <c r="E95" s="31"/>
      <c r="F95" s="31"/>
      <c r="G95" s="31"/>
      <c r="H95" s="31"/>
      <c r="I95" s="31"/>
      <c r="J95" s="31"/>
      <c r="K95" s="31"/>
      <c r="L95" s="31"/>
      <c r="M95" s="31"/>
    </row>
    <row r="96" spans="1:13" ht="16.5">
      <c r="A96" s="31"/>
      <c r="B96" s="31"/>
      <c r="C96" s="31"/>
      <c r="D96" s="31"/>
      <c r="E96" s="31"/>
      <c r="F96" s="31"/>
      <c r="G96" s="31"/>
      <c r="H96" s="31"/>
      <c r="I96" s="31"/>
      <c r="J96" s="31"/>
      <c r="K96" s="31"/>
      <c r="L96" s="31"/>
      <c r="M96" s="31"/>
    </row>
    <row r="97" spans="1:13" ht="16.5">
      <c r="A97" s="31"/>
      <c r="B97" s="31"/>
      <c r="C97" s="31"/>
      <c r="D97" s="31"/>
      <c r="E97" s="31"/>
      <c r="F97" s="31"/>
      <c r="G97" s="31"/>
      <c r="H97" s="31"/>
      <c r="I97" s="31"/>
      <c r="J97" s="31"/>
      <c r="K97" s="31"/>
      <c r="L97" s="31"/>
      <c r="M97" s="31"/>
    </row>
    <row r="98" spans="1:13" ht="16.5">
      <c r="A98" s="31"/>
      <c r="B98" s="31"/>
      <c r="C98" s="31"/>
      <c r="D98" s="31"/>
      <c r="E98" s="31"/>
      <c r="F98" s="31"/>
      <c r="G98" s="31"/>
      <c r="H98" s="31"/>
      <c r="I98" s="31"/>
      <c r="J98" s="31"/>
      <c r="K98" s="31"/>
      <c r="L98" s="31"/>
      <c r="M98" s="31"/>
    </row>
    <row r="99" spans="1:13" ht="16.5">
      <c r="A99" s="31"/>
      <c r="B99" s="31"/>
      <c r="C99" s="31"/>
      <c r="D99" s="31"/>
      <c r="E99" s="31"/>
      <c r="F99" s="31"/>
      <c r="G99" s="31"/>
      <c r="H99" s="31"/>
      <c r="I99" s="31"/>
      <c r="J99" s="31"/>
      <c r="K99" s="31"/>
      <c r="L99" s="31"/>
      <c r="M99" s="31"/>
    </row>
    <row r="100" spans="1:13" ht="16.5">
      <c r="A100" s="31"/>
      <c r="B100" s="31"/>
      <c r="C100" s="31"/>
      <c r="D100" s="31"/>
      <c r="E100" s="31"/>
      <c r="F100" s="31"/>
      <c r="G100" s="31"/>
      <c r="H100" s="31"/>
      <c r="I100" s="31"/>
      <c r="J100" s="31"/>
      <c r="K100" s="31"/>
      <c r="L100" s="31"/>
      <c r="M100" s="31"/>
    </row>
    <row r="101" spans="1:13" ht="16.5">
      <c r="A101" s="31"/>
      <c r="B101" s="31"/>
      <c r="C101" s="31"/>
      <c r="D101" s="31"/>
      <c r="E101" s="31"/>
      <c r="F101" s="31"/>
      <c r="G101" s="31"/>
      <c r="H101" s="31"/>
      <c r="I101" s="31"/>
      <c r="J101" s="31"/>
      <c r="K101" s="31"/>
      <c r="L101" s="31"/>
      <c r="M101" s="31"/>
    </row>
    <row r="102" spans="1:13" ht="16.5">
      <c r="A102" s="31"/>
      <c r="B102" s="31"/>
      <c r="C102" s="31"/>
      <c r="D102" s="31"/>
      <c r="E102" s="31"/>
      <c r="F102" s="31"/>
      <c r="G102" s="31"/>
      <c r="H102" s="31"/>
      <c r="I102" s="31"/>
      <c r="J102" s="31"/>
      <c r="K102" s="31"/>
      <c r="L102" s="31"/>
      <c r="M102" s="31"/>
    </row>
    <row r="103" spans="1:13" ht="16.5">
      <c r="A103" s="31"/>
      <c r="B103" s="31"/>
      <c r="C103" s="31"/>
      <c r="D103" s="31"/>
      <c r="E103" s="31"/>
      <c r="F103" s="31"/>
      <c r="G103" s="31"/>
      <c r="H103" s="31"/>
      <c r="I103" s="31"/>
      <c r="J103" s="31"/>
      <c r="K103" s="31"/>
      <c r="L103" s="31"/>
      <c r="M103" s="31"/>
    </row>
    <row r="104" spans="1:13" ht="16.5">
      <c r="A104" s="31"/>
      <c r="B104" s="31"/>
      <c r="C104" s="31"/>
      <c r="D104" s="31"/>
      <c r="E104" s="31"/>
      <c r="F104" s="31"/>
      <c r="G104" s="31"/>
      <c r="H104" s="31"/>
      <c r="I104" s="31"/>
      <c r="J104" s="31"/>
      <c r="K104" s="31"/>
      <c r="L104" s="31"/>
      <c r="M104" s="31"/>
    </row>
    <row r="105" spans="1:13" ht="16.5">
      <c r="A105" s="31"/>
      <c r="B105" s="31"/>
      <c r="C105" s="31"/>
      <c r="D105" s="31"/>
      <c r="E105" s="31"/>
      <c r="F105" s="31"/>
      <c r="G105" s="31"/>
      <c r="H105" s="31"/>
      <c r="I105" s="31"/>
      <c r="J105" s="31"/>
      <c r="K105" s="31"/>
      <c r="L105" s="31"/>
      <c r="M105" s="31"/>
    </row>
    <row r="106" spans="1:13" ht="16.5">
      <c r="A106" s="31"/>
      <c r="B106" s="31"/>
      <c r="C106" s="31"/>
      <c r="D106" s="31"/>
      <c r="E106" s="31"/>
      <c r="F106" s="31"/>
      <c r="G106" s="31"/>
      <c r="H106" s="31"/>
      <c r="I106" s="31"/>
      <c r="J106" s="31"/>
      <c r="K106" s="31"/>
      <c r="L106" s="31"/>
      <c r="M106" s="31"/>
    </row>
    <row r="107" spans="1:13" ht="16.5">
      <c r="A107" s="31"/>
      <c r="B107" s="31"/>
      <c r="C107" s="31"/>
      <c r="D107" s="31"/>
      <c r="E107" s="31"/>
      <c r="F107" s="31"/>
      <c r="G107" s="31"/>
      <c r="H107" s="31"/>
      <c r="I107" s="31"/>
      <c r="J107" s="31"/>
      <c r="K107" s="31"/>
      <c r="L107" s="31"/>
      <c r="M107" s="31"/>
    </row>
    <row r="108" spans="1:13" ht="16.5">
      <c r="A108" s="31"/>
      <c r="B108" s="31"/>
      <c r="C108" s="31"/>
      <c r="D108" s="31"/>
      <c r="E108" s="31"/>
      <c r="F108" s="31"/>
      <c r="G108" s="31"/>
      <c r="H108" s="31"/>
      <c r="I108" s="31"/>
      <c r="J108" s="31"/>
      <c r="K108" s="31"/>
      <c r="L108" s="31"/>
      <c r="M108" s="31"/>
    </row>
    <row r="109" spans="1:13" ht="16.5">
      <c r="A109" s="31"/>
      <c r="B109" s="31"/>
      <c r="C109" s="31"/>
      <c r="D109" s="31"/>
      <c r="E109" s="31"/>
      <c r="F109" s="31"/>
      <c r="G109" s="31"/>
      <c r="H109" s="31"/>
      <c r="I109" s="31"/>
      <c r="J109" s="31"/>
      <c r="K109" s="31"/>
      <c r="L109" s="31"/>
      <c r="M109" s="31"/>
    </row>
    <row r="110" spans="1:13" ht="16.5">
      <c r="A110" s="31"/>
      <c r="B110" s="31"/>
      <c r="C110" s="31"/>
      <c r="D110" s="31"/>
      <c r="E110" s="31"/>
      <c r="F110" s="31"/>
      <c r="G110" s="31"/>
      <c r="H110" s="31"/>
      <c r="I110" s="31"/>
      <c r="J110" s="31"/>
      <c r="K110" s="31"/>
      <c r="L110" s="31"/>
      <c r="M110" s="31"/>
    </row>
    <row r="111" spans="1:13" ht="16.5">
      <c r="A111" s="31"/>
      <c r="B111" s="31"/>
      <c r="C111" s="31"/>
      <c r="D111" s="31"/>
      <c r="E111" s="31"/>
      <c r="F111" s="31"/>
      <c r="G111" s="31"/>
      <c r="H111" s="31"/>
      <c r="I111" s="31"/>
      <c r="J111" s="31"/>
      <c r="K111" s="31"/>
      <c r="L111" s="31"/>
      <c r="M111" s="31"/>
    </row>
    <row r="112" spans="1:13" ht="16.5">
      <c r="A112" s="31"/>
      <c r="B112" s="31"/>
      <c r="C112" s="31"/>
      <c r="D112" s="31"/>
      <c r="E112" s="31"/>
      <c r="F112" s="31"/>
      <c r="G112" s="31"/>
      <c r="H112" s="31"/>
      <c r="I112" s="31"/>
      <c r="J112" s="31"/>
      <c r="K112" s="31"/>
      <c r="L112" s="31"/>
      <c r="M112" s="31"/>
    </row>
    <row r="113" spans="1:13" ht="16.5">
      <c r="A113" s="31"/>
      <c r="B113" s="31"/>
      <c r="C113" s="31"/>
      <c r="D113" s="31"/>
      <c r="E113" s="31"/>
      <c r="F113" s="31"/>
      <c r="G113" s="31"/>
      <c r="H113" s="31"/>
      <c r="I113" s="31"/>
      <c r="J113" s="31"/>
      <c r="K113" s="31"/>
      <c r="L113" s="31"/>
      <c r="M113" s="31"/>
    </row>
    <row r="114" spans="1:13" ht="16.5">
      <c r="A114" s="31"/>
      <c r="B114" s="31"/>
      <c r="C114" s="31"/>
      <c r="D114" s="31"/>
      <c r="E114" s="31"/>
      <c r="F114" s="31"/>
      <c r="G114" s="31"/>
      <c r="H114" s="31"/>
      <c r="I114" s="31"/>
      <c r="J114" s="31"/>
      <c r="K114" s="31"/>
      <c r="L114" s="31"/>
      <c r="M114" s="31"/>
    </row>
    <row r="115" spans="1:13" ht="16.5">
      <c r="A115" s="31"/>
      <c r="B115" s="31"/>
      <c r="C115" s="31"/>
      <c r="D115" s="31"/>
      <c r="E115" s="31"/>
      <c r="F115" s="31"/>
      <c r="G115" s="31"/>
      <c r="H115" s="31"/>
      <c r="I115" s="31"/>
      <c r="J115" s="31"/>
      <c r="K115" s="31"/>
      <c r="L115" s="31"/>
      <c r="M115" s="31"/>
    </row>
    <row r="116" spans="1:13" ht="16.5">
      <c r="A116" s="31"/>
      <c r="B116" s="31"/>
      <c r="C116" s="31"/>
      <c r="D116" s="31"/>
      <c r="E116" s="31"/>
      <c r="F116" s="31"/>
      <c r="G116" s="31"/>
      <c r="H116" s="31"/>
      <c r="I116" s="31"/>
      <c r="J116" s="31"/>
      <c r="K116" s="31"/>
      <c r="L116" s="31"/>
      <c r="M116" s="31"/>
    </row>
    <row r="117" spans="1:13" ht="16.5">
      <c r="A117" s="31"/>
      <c r="B117" s="31"/>
      <c r="C117" s="31"/>
      <c r="D117" s="31"/>
      <c r="E117" s="31"/>
      <c r="F117" s="31"/>
      <c r="G117" s="31"/>
      <c r="H117" s="31"/>
      <c r="I117" s="31"/>
      <c r="J117" s="31"/>
      <c r="K117" s="31"/>
      <c r="L117" s="31"/>
      <c r="M117" s="31"/>
    </row>
    <row r="118" spans="1:13" ht="16.5">
      <c r="A118" s="31"/>
      <c r="B118" s="31"/>
      <c r="C118" s="31"/>
      <c r="D118" s="31"/>
      <c r="E118" s="31"/>
      <c r="F118" s="31"/>
      <c r="G118" s="31"/>
      <c r="H118" s="31"/>
      <c r="I118" s="31"/>
      <c r="J118" s="31"/>
      <c r="K118" s="31"/>
      <c r="L118" s="31"/>
      <c r="M118" s="31"/>
    </row>
    <row r="119" spans="1:13" ht="16.5">
      <c r="A119" s="31"/>
      <c r="B119" s="31"/>
      <c r="C119" s="31"/>
      <c r="D119" s="31"/>
      <c r="E119" s="31"/>
      <c r="F119" s="31"/>
      <c r="G119" s="31"/>
      <c r="H119" s="31"/>
      <c r="I119" s="31"/>
      <c r="J119" s="31"/>
      <c r="K119" s="31"/>
      <c r="L119" s="31"/>
      <c r="M119" s="31"/>
    </row>
    <row r="120" spans="1:13" ht="16.5">
      <c r="A120" s="31"/>
      <c r="B120" s="31"/>
      <c r="C120" s="31"/>
      <c r="D120" s="31"/>
      <c r="E120" s="31"/>
      <c r="F120" s="31"/>
      <c r="G120" s="31"/>
      <c r="H120" s="31"/>
      <c r="I120" s="31"/>
      <c r="J120" s="31"/>
      <c r="K120" s="31"/>
      <c r="L120" s="31"/>
      <c r="M120" s="31"/>
    </row>
    <row r="121" spans="1:13" ht="16.5">
      <c r="A121" s="31"/>
      <c r="B121" s="31"/>
      <c r="C121" s="31"/>
      <c r="D121" s="31"/>
      <c r="E121" s="31"/>
      <c r="F121" s="31"/>
      <c r="G121" s="31"/>
      <c r="H121" s="31"/>
      <c r="I121" s="31"/>
      <c r="J121" s="31"/>
      <c r="K121" s="31"/>
      <c r="L121" s="31"/>
      <c r="M121" s="31"/>
    </row>
    <row r="122" spans="1:13" ht="16.5">
      <c r="A122" s="31"/>
      <c r="B122" s="31"/>
      <c r="C122" s="31"/>
      <c r="D122" s="31"/>
      <c r="E122" s="31"/>
      <c r="F122" s="31"/>
      <c r="G122" s="31"/>
      <c r="H122" s="31"/>
      <c r="I122" s="31"/>
      <c r="J122" s="31"/>
      <c r="K122" s="31"/>
      <c r="L122" s="31"/>
      <c r="M122" s="31"/>
    </row>
    <row r="123" spans="1:13" ht="16.5">
      <c r="A123" s="31"/>
      <c r="B123" s="31"/>
      <c r="C123" s="31"/>
      <c r="D123" s="31"/>
      <c r="E123" s="31"/>
      <c r="F123" s="31"/>
      <c r="G123" s="31"/>
      <c r="H123" s="31"/>
      <c r="I123" s="31"/>
      <c r="J123" s="31"/>
      <c r="K123" s="31"/>
      <c r="L123" s="31"/>
      <c r="M123" s="31"/>
    </row>
    <row r="124" spans="1:13" ht="16.5">
      <c r="A124" s="31"/>
      <c r="B124" s="31"/>
      <c r="C124" s="31"/>
      <c r="D124" s="31"/>
      <c r="E124" s="31"/>
      <c r="F124" s="31"/>
      <c r="G124" s="31"/>
      <c r="H124" s="31"/>
      <c r="I124" s="31"/>
      <c r="J124" s="31"/>
      <c r="K124" s="31"/>
      <c r="L124" s="31"/>
      <c r="M124" s="31"/>
    </row>
    <row r="125" spans="1:13" ht="16.5">
      <c r="A125" s="31"/>
      <c r="B125" s="31"/>
      <c r="C125" s="31"/>
      <c r="D125" s="31"/>
      <c r="E125" s="31"/>
      <c r="F125" s="31"/>
      <c r="G125" s="31"/>
      <c r="H125" s="31"/>
      <c r="I125" s="31"/>
      <c r="J125" s="31"/>
      <c r="K125" s="31"/>
      <c r="L125" s="31"/>
      <c r="M125" s="31"/>
    </row>
    <row r="126" spans="1:13" ht="16.5">
      <c r="A126" s="31"/>
      <c r="B126" s="31"/>
      <c r="C126" s="31"/>
      <c r="D126" s="31"/>
      <c r="E126" s="31"/>
      <c r="F126" s="31"/>
      <c r="G126" s="31"/>
      <c r="H126" s="31"/>
      <c r="I126" s="31"/>
      <c r="J126" s="31"/>
      <c r="K126" s="31"/>
      <c r="L126" s="31"/>
      <c r="M126" s="31"/>
    </row>
    <row r="127" spans="1:13" ht="16.5">
      <c r="A127" s="31"/>
      <c r="B127" s="31"/>
      <c r="C127" s="31"/>
      <c r="D127" s="31"/>
      <c r="E127" s="31"/>
      <c r="F127" s="31"/>
      <c r="G127" s="31"/>
      <c r="H127" s="31"/>
      <c r="I127" s="31"/>
      <c r="J127" s="31"/>
      <c r="K127" s="31"/>
      <c r="L127" s="31"/>
      <c r="M127" s="31"/>
    </row>
    <row r="128" spans="1:13" ht="16.5">
      <c r="A128" s="31"/>
      <c r="B128" s="31"/>
      <c r="C128" s="31"/>
      <c r="D128" s="31"/>
      <c r="E128" s="31"/>
      <c r="F128" s="31"/>
      <c r="G128" s="31"/>
      <c r="H128" s="31"/>
      <c r="I128" s="31"/>
      <c r="J128" s="31"/>
      <c r="K128" s="31"/>
      <c r="L128" s="31"/>
      <c r="M128" s="31"/>
    </row>
    <row r="129" spans="1:13" ht="16.5">
      <c r="A129" s="31"/>
      <c r="B129" s="31"/>
      <c r="C129" s="31"/>
      <c r="D129" s="31"/>
      <c r="E129" s="31"/>
      <c r="F129" s="31"/>
      <c r="G129" s="31"/>
      <c r="H129" s="31"/>
      <c r="I129" s="31"/>
      <c r="J129" s="31"/>
      <c r="K129" s="31"/>
      <c r="L129" s="31"/>
      <c r="M129" s="31"/>
    </row>
    <row r="130" spans="1:13" ht="16.5">
      <c r="A130" s="31"/>
      <c r="B130" s="31"/>
      <c r="C130" s="31"/>
      <c r="D130" s="31"/>
      <c r="E130" s="31"/>
      <c r="F130" s="31"/>
      <c r="G130" s="31"/>
      <c r="H130" s="31"/>
      <c r="I130" s="31"/>
      <c r="J130" s="31"/>
      <c r="K130" s="31"/>
      <c r="L130" s="31"/>
      <c r="M130" s="31"/>
    </row>
    <row r="131" spans="1:13" ht="16.5">
      <c r="A131" s="31"/>
      <c r="B131" s="31"/>
      <c r="C131" s="31"/>
      <c r="D131" s="31"/>
      <c r="E131" s="31"/>
      <c r="F131" s="31"/>
      <c r="G131" s="31"/>
      <c r="H131" s="31"/>
      <c r="I131" s="31"/>
      <c r="J131" s="31"/>
      <c r="K131" s="31"/>
      <c r="L131" s="31"/>
      <c r="M131" s="31"/>
    </row>
    <row r="132" spans="1:13" ht="16.5">
      <c r="A132" s="31"/>
      <c r="B132" s="31"/>
      <c r="C132" s="31"/>
      <c r="D132" s="31"/>
      <c r="E132" s="31"/>
      <c r="F132" s="31"/>
      <c r="G132" s="31"/>
      <c r="H132" s="31"/>
      <c r="I132" s="31"/>
      <c r="J132" s="31"/>
      <c r="K132" s="31"/>
      <c r="L132" s="31"/>
      <c r="M132" s="31"/>
    </row>
    <row r="133" spans="1:13" ht="16.5">
      <c r="A133" s="31"/>
      <c r="B133" s="31"/>
      <c r="C133" s="31"/>
      <c r="D133" s="31"/>
      <c r="E133" s="31"/>
      <c r="F133" s="31"/>
      <c r="G133" s="31"/>
      <c r="H133" s="31"/>
      <c r="I133" s="31"/>
      <c r="J133" s="31"/>
      <c r="K133" s="31"/>
      <c r="L133" s="31"/>
      <c r="M133" s="31"/>
    </row>
    <row r="134" spans="1:13" ht="16.5">
      <c r="A134" s="31"/>
      <c r="B134" s="31"/>
      <c r="C134" s="31"/>
      <c r="D134" s="31"/>
      <c r="E134" s="31"/>
      <c r="F134" s="31"/>
      <c r="G134" s="31"/>
      <c r="H134" s="31"/>
      <c r="I134" s="31"/>
      <c r="J134" s="31"/>
      <c r="K134" s="31"/>
      <c r="L134" s="31"/>
      <c r="M134" s="31"/>
    </row>
    <row r="135" spans="1:13" ht="16.5">
      <c r="A135" s="31"/>
      <c r="B135" s="31"/>
      <c r="C135" s="31"/>
      <c r="D135" s="31"/>
      <c r="E135" s="31"/>
      <c r="F135" s="31"/>
      <c r="G135" s="31"/>
      <c r="H135" s="31"/>
      <c r="I135" s="31"/>
      <c r="J135" s="31"/>
      <c r="K135" s="31"/>
      <c r="L135" s="31"/>
      <c r="M135" s="31"/>
    </row>
    <row r="136" spans="1:13" ht="16.5">
      <c r="A136" s="31"/>
      <c r="B136" s="31"/>
      <c r="C136" s="31"/>
      <c r="D136" s="31"/>
      <c r="E136" s="31"/>
      <c r="F136" s="31"/>
      <c r="G136" s="31"/>
      <c r="H136" s="31"/>
      <c r="I136" s="31"/>
      <c r="J136" s="31"/>
      <c r="K136" s="31"/>
      <c r="L136" s="31"/>
      <c r="M136" s="31"/>
    </row>
    <row r="137" spans="1:13" ht="16.5">
      <c r="A137" s="31"/>
      <c r="B137" s="31"/>
      <c r="C137" s="31"/>
      <c r="D137" s="31"/>
      <c r="E137" s="31"/>
      <c r="F137" s="31"/>
      <c r="G137" s="31"/>
      <c r="H137" s="31"/>
      <c r="I137" s="31"/>
      <c r="J137" s="31"/>
      <c r="K137" s="31"/>
      <c r="L137" s="31"/>
      <c r="M137" s="31"/>
    </row>
    <row r="138" spans="1:13" ht="16.5">
      <c r="A138" s="31"/>
      <c r="B138" s="31"/>
      <c r="C138" s="31"/>
      <c r="D138" s="31"/>
      <c r="E138" s="31"/>
      <c r="F138" s="31"/>
      <c r="G138" s="31"/>
      <c r="H138" s="31"/>
      <c r="I138" s="31"/>
      <c r="J138" s="31"/>
      <c r="K138" s="31"/>
      <c r="L138" s="31"/>
      <c r="M138" s="31"/>
    </row>
    <row r="139" spans="1:13" ht="16.5">
      <c r="A139" s="31"/>
      <c r="B139" s="31"/>
      <c r="C139" s="31"/>
      <c r="D139" s="31"/>
      <c r="E139" s="31"/>
      <c r="F139" s="31"/>
      <c r="G139" s="31"/>
      <c r="H139" s="31"/>
      <c r="I139" s="31"/>
      <c r="J139" s="31"/>
      <c r="K139" s="31"/>
      <c r="L139" s="31"/>
      <c r="M139" s="31"/>
    </row>
    <row r="140" spans="1:13" ht="16.5">
      <c r="A140" s="31"/>
      <c r="B140" s="31"/>
      <c r="C140" s="31"/>
      <c r="D140" s="31"/>
      <c r="E140" s="31"/>
      <c r="F140" s="31"/>
      <c r="G140" s="31"/>
      <c r="H140" s="31"/>
      <c r="I140" s="31"/>
      <c r="J140" s="31"/>
      <c r="K140" s="31"/>
      <c r="L140" s="31"/>
      <c r="M140" s="31"/>
    </row>
    <row r="141" spans="1:13" ht="16.5">
      <c r="A141" s="31"/>
      <c r="B141" s="31"/>
      <c r="C141" s="31"/>
      <c r="D141" s="31"/>
      <c r="E141" s="31"/>
      <c r="F141" s="31"/>
      <c r="G141" s="31"/>
      <c r="H141" s="31"/>
      <c r="I141" s="31"/>
      <c r="J141" s="31"/>
      <c r="K141" s="31"/>
      <c r="L141" s="31"/>
      <c r="M141" s="31"/>
    </row>
    <row r="142" spans="1:13" ht="16.5">
      <c r="A142" s="31"/>
      <c r="B142" s="31"/>
      <c r="C142" s="31"/>
      <c r="D142" s="31"/>
      <c r="E142" s="31"/>
      <c r="F142" s="31"/>
      <c r="G142" s="31"/>
      <c r="H142" s="31"/>
      <c r="I142" s="31"/>
      <c r="J142" s="31"/>
      <c r="K142" s="31"/>
      <c r="L142" s="31"/>
      <c r="M142" s="31"/>
    </row>
    <row r="143" spans="1:13" ht="16.5">
      <c r="A143" s="31"/>
      <c r="B143" s="31"/>
      <c r="C143" s="31"/>
      <c r="D143" s="31"/>
      <c r="E143" s="31"/>
      <c r="F143" s="31"/>
      <c r="G143" s="31"/>
      <c r="H143" s="31"/>
      <c r="I143" s="31"/>
      <c r="J143" s="31"/>
      <c r="K143" s="31"/>
      <c r="L143" s="31"/>
      <c r="M143" s="31"/>
    </row>
    <row r="144" spans="1:13" ht="16.5">
      <c r="A144" s="31"/>
      <c r="B144" s="31"/>
      <c r="C144" s="31"/>
      <c r="D144" s="31"/>
      <c r="E144" s="31"/>
      <c r="F144" s="31"/>
      <c r="G144" s="31"/>
      <c r="H144" s="31"/>
      <c r="I144" s="31"/>
      <c r="J144" s="31"/>
      <c r="K144" s="31"/>
      <c r="L144" s="31"/>
      <c r="M144" s="31"/>
    </row>
    <row r="145" spans="1:13" ht="16.5">
      <c r="A145" s="31"/>
      <c r="B145" s="31"/>
      <c r="C145" s="31"/>
      <c r="D145" s="31"/>
      <c r="E145" s="31"/>
      <c r="F145" s="31"/>
      <c r="G145" s="31"/>
      <c r="H145" s="31"/>
      <c r="I145" s="31"/>
      <c r="J145" s="31"/>
      <c r="K145" s="31"/>
      <c r="L145" s="31"/>
      <c r="M145" s="31"/>
    </row>
    <row r="146" spans="1:13" ht="16.5">
      <c r="A146" s="31"/>
      <c r="B146" s="31"/>
      <c r="C146" s="31"/>
      <c r="D146" s="31"/>
      <c r="E146" s="31"/>
      <c r="F146" s="31"/>
      <c r="G146" s="31"/>
      <c r="H146" s="31"/>
      <c r="I146" s="31"/>
      <c r="J146" s="31"/>
      <c r="K146" s="31"/>
      <c r="L146" s="31"/>
      <c r="M146" s="31"/>
    </row>
    <row r="147" spans="1:13" ht="16.5">
      <c r="A147" s="31"/>
      <c r="B147" s="31"/>
      <c r="C147" s="31"/>
      <c r="D147" s="31"/>
      <c r="E147" s="31"/>
      <c r="F147" s="31"/>
      <c r="G147" s="31"/>
      <c r="H147" s="31"/>
      <c r="I147" s="31"/>
      <c r="J147" s="31"/>
      <c r="K147" s="31"/>
      <c r="L147" s="31"/>
      <c r="M147" s="31"/>
    </row>
    <row r="148" spans="1:13" ht="16.5">
      <c r="A148" s="31"/>
      <c r="B148" s="31"/>
      <c r="C148" s="31"/>
      <c r="D148" s="31"/>
      <c r="E148" s="31"/>
      <c r="F148" s="31"/>
      <c r="G148" s="31"/>
      <c r="H148" s="31"/>
      <c r="I148" s="31"/>
      <c r="J148" s="31"/>
      <c r="K148" s="31"/>
      <c r="L148" s="31"/>
      <c r="M148" s="31"/>
    </row>
    <row r="149" spans="1:13" ht="16.5">
      <c r="A149" s="31"/>
      <c r="B149" s="31"/>
      <c r="C149" s="31"/>
      <c r="D149" s="31"/>
      <c r="E149" s="31"/>
      <c r="F149" s="31"/>
      <c r="G149" s="31"/>
      <c r="H149" s="31"/>
      <c r="I149" s="31"/>
      <c r="J149" s="31"/>
      <c r="K149" s="31"/>
      <c r="L149" s="31"/>
      <c r="M149" s="31"/>
    </row>
    <row r="150" spans="1:13" ht="16.5">
      <c r="A150" s="31"/>
      <c r="B150" s="31"/>
      <c r="C150" s="31"/>
      <c r="D150" s="31"/>
      <c r="E150" s="31"/>
      <c r="F150" s="31"/>
      <c r="G150" s="31"/>
      <c r="H150" s="31"/>
      <c r="I150" s="31"/>
      <c r="J150" s="31"/>
      <c r="K150" s="31"/>
      <c r="L150" s="31"/>
      <c r="M150" s="31"/>
    </row>
    <row r="151" spans="1:13" ht="16.5">
      <c r="A151" s="31"/>
      <c r="B151" s="31"/>
      <c r="C151" s="31"/>
      <c r="D151" s="31"/>
      <c r="E151" s="31"/>
      <c r="F151" s="31"/>
      <c r="G151" s="31"/>
      <c r="H151" s="31"/>
      <c r="I151" s="31"/>
      <c r="J151" s="31"/>
      <c r="K151" s="31"/>
      <c r="L151" s="31"/>
      <c r="M151" s="31"/>
    </row>
    <row r="152" spans="1:13" ht="16.5">
      <c r="A152" s="31"/>
      <c r="B152" s="31"/>
      <c r="C152" s="31"/>
      <c r="D152" s="31"/>
      <c r="E152" s="31"/>
      <c r="F152" s="31"/>
      <c r="G152" s="31"/>
      <c r="H152" s="31"/>
      <c r="I152" s="31"/>
      <c r="J152" s="31"/>
      <c r="K152" s="31"/>
      <c r="L152" s="31"/>
      <c r="M152" s="31"/>
    </row>
    <row r="153" spans="1:13" ht="16.5">
      <c r="A153" s="31"/>
      <c r="B153" s="31"/>
      <c r="C153" s="31"/>
      <c r="D153" s="31"/>
      <c r="E153" s="31"/>
      <c r="F153" s="31"/>
      <c r="G153" s="31"/>
      <c r="H153" s="31"/>
      <c r="I153" s="31"/>
      <c r="J153" s="31"/>
      <c r="K153" s="31"/>
      <c r="L153" s="31"/>
      <c r="M153" s="31"/>
    </row>
    <row r="154" spans="1:13" ht="16.5">
      <c r="A154" s="31"/>
      <c r="B154" s="31"/>
      <c r="C154" s="31"/>
      <c r="D154" s="31"/>
      <c r="E154" s="31"/>
      <c r="F154" s="31"/>
      <c r="G154" s="31"/>
      <c r="H154" s="31"/>
      <c r="I154" s="31"/>
      <c r="J154" s="31"/>
      <c r="K154" s="31"/>
      <c r="L154" s="31"/>
      <c r="M154" s="31"/>
    </row>
    <row r="155" spans="1:13" ht="16.5">
      <c r="A155" s="31"/>
      <c r="B155" s="31"/>
      <c r="C155" s="31"/>
      <c r="D155" s="31"/>
      <c r="E155" s="31"/>
      <c r="F155" s="31"/>
      <c r="G155" s="31"/>
      <c r="H155" s="31"/>
      <c r="I155" s="31"/>
      <c r="J155" s="31"/>
      <c r="K155" s="31"/>
      <c r="L155" s="31"/>
      <c r="M155" s="31"/>
    </row>
    <row r="156" spans="1:13" ht="16.5">
      <c r="A156" s="31"/>
      <c r="B156" s="31"/>
      <c r="C156" s="31"/>
      <c r="D156" s="31"/>
      <c r="E156" s="31"/>
      <c r="F156" s="31"/>
      <c r="G156" s="31"/>
      <c r="H156" s="31"/>
      <c r="I156" s="31"/>
      <c r="J156" s="31"/>
      <c r="K156" s="31"/>
      <c r="L156" s="31"/>
      <c r="M156" s="31"/>
    </row>
    <row r="157" spans="1:13" ht="16.5">
      <c r="A157" s="31"/>
      <c r="B157" s="31"/>
      <c r="C157" s="31"/>
      <c r="D157" s="31"/>
      <c r="E157" s="31"/>
      <c r="F157" s="31"/>
      <c r="G157" s="31"/>
      <c r="H157" s="31"/>
      <c r="I157" s="31"/>
      <c r="J157" s="31"/>
      <c r="K157" s="31"/>
      <c r="L157" s="31"/>
      <c r="M157" s="31"/>
    </row>
    <row r="158" spans="1:13" ht="16.5">
      <c r="A158" s="31"/>
      <c r="B158" s="31"/>
      <c r="C158" s="31"/>
      <c r="D158" s="31"/>
      <c r="E158" s="31"/>
      <c r="F158" s="31"/>
      <c r="G158" s="31"/>
      <c r="H158" s="31"/>
      <c r="I158" s="31"/>
      <c r="J158" s="31"/>
      <c r="K158" s="31"/>
      <c r="L158" s="31"/>
      <c r="M158" s="31"/>
    </row>
    <row r="159" spans="1:13" ht="16.5">
      <c r="A159" s="31"/>
      <c r="B159" s="31"/>
      <c r="C159" s="31"/>
      <c r="D159" s="31"/>
      <c r="E159" s="31"/>
      <c r="F159" s="31"/>
      <c r="G159" s="31"/>
      <c r="H159" s="31"/>
      <c r="I159" s="31"/>
      <c r="J159" s="31"/>
      <c r="K159" s="31"/>
      <c r="L159" s="31"/>
      <c r="M159" s="31"/>
    </row>
    <row r="160" spans="1:13" ht="16.5">
      <c r="A160" s="31"/>
      <c r="B160" s="31"/>
      <c r="C160" s="31"/>
      <c r="D160" s="31"/>
      <c r="E160" s="31"/>
      <c r="F160" s="31"/>
      <c r="G160" s="31"/>
      <c r="H160" s="31"/>
      <c r="I160" s="31"/>
      <c r="J160" s="31"/>
      <c r="K160" s="31"/>
      <c r="L160" s="31"/>
      <c r="M160" s="31"/>
    </row>
    <row r="161" spans="1:13" ht="16.5">
      <c r="A161" s="31"/>
      <c r="B161" s="31"/>
      <c r="C161" s="31"/>
      <c r="D161" s="31"/>
      <c r="E161" s="31"/>
      <c r="F161" s="31"/>
      <c r="G161" s="31"/>
      <c r="H161" s="31"/>
      <c r="I161" s="31"/>
      <c r="J161" s="31"/>
      <c r="K161" s="31"/>
      <c r="L161" s="31"/>
      <c r="M161" s="31"/>
    </row>
    <row r="162" spans="1:13" ht="16.5">
      <c r="A162" s="31"/>
      <c r="B162" s="31"/>
      <c r="C162" s="31"/>
      <c r="D162" s="31"/>
      <c r="E162" s="31"/>
      <c r="F162" s="31"/>
      <c r="G162" s="31"/>
      <c r="H162" s="31"/>
      <c r="I162" s="31"/>
      <c r="J162" s="31"/>
      <c r="K162" s="31"/>
      <c r="L162" s="31"/>
      <c r="M162" s="31"/>
    </row>
    <row r="163" spans="1:13" ht="16.5">
      <c r="A163" s="31"/>
      <c r="B163" s="31"/>
      <c r="C163" s="31"/>
      <c r="D163" s="31"/>
      <c r="E163" s="31"/>
      <c r="F163" s="31"/>
      <c r="G163" s="31"/>
      <c r="H163" s="31"/>
      <c r="I163" s="31"/>
      <c r="J163" s="31"/>
      <c r="K163" s="31"/>
      <c r="L163" s="31"/>
      <c r="M163" s="31"/>
    </row>
    <row r="164" spans="1:13" ht="16.5">
      <c r="A164" s="31"/>
      <c r="B164" s="31"/>
      <c r="C164" s="31"/>
      <c r="D164" s="31"/>
      <c r="E164" s="31"/>
      <c r="F164" s="31"/>
      <c r="G164" s="31"/>
      <c r="H164" s="31"/>
      <c r="I164" s="31"/>
      <c r="J164" s="31"/>
      <c r="K164" s="31"/>
      <c r="L164" s="31"/>
      <c r="M164" s="31"/>
    </row>
    <row r="165" spans="1:13" ht="16.5">
      <c r="A165" s="31"/>
      <c r="B165" s="31"/>
      <c r="C165" s="31"/>
      <c r="D165" s="31"/>
      <c r="E165" s="31"/>
      <c r="F165" s="31"/>
      <c r="G165" s="31"/>
      <c r="H165" s="31"/>
      <c r="I165" s="31"/>
      <c r="J165" s="31"/>
      <c r="K165" s="31"/>
      <c r="L165" s="31"/>
      <c r="M165" s="31"/>
    </row>
    <row r="166" spans="1:13" ht="16.5">
      <c r="A166" s="31"/>
      <c r="B166" s="31"/>
      <c r="C166" s="31"/>
      <c r="D166" s="31"/>
      <c r="E166" s="31"/>
      <c r="F166" s="31"/>
      <c r="G166" s="31"/>
      <c r="H166" s="31"/>
      <c r="I166" s="31"/>
      <c r="J166" s="31"/>
      <c r="K166" s="31"/>
      <c r="L166" s="31"/>
      <c r="M166" s="31"/>
    </row>
    <row r="167" spans="1:13" ht="16.5">
      <c r="A167" s="31"/>
      <c r="B167" s="31"/>
      <c r="C167" s="31"/>
      <c r="D167" s="31"/>
      <c r="E167" s="31"/>
      <c r="F167" s="31"/>
      <c r="G167" s="31"/>
      <c r="H167" s="31"/>
      <c r="I167" s="31"/>
      <c r="J167" s="31"/>
      <c r="K167" s="31"/>
      <c r="L167" s="31"/>
      <c r="M167" s="31"/>
    </row>
    <row r="168" spans="1:13" ht="16.5">
      <c r="A168" s="31"/>
      <c r="B168" s="31"/>
      <c r="C168" s="31"/>
      <c r="D168" s="31"/>
      <c r="E168" s="31"/>
      <c r="F168" s="31"/>
      <c r="G168" s="31"/>
      <c r="H168" s="31"/>
      <c r="I168" s="31"/>
      <c r="J168" s="31"/>
      <c r="K168" s="31"/>
      <c r="L168" s="31"/>
      <c r="M168" s="31"/>
    </row>
    <row r="169" spans="1:13" ht="16.5">
      <c r="A169" s="31"/>
      <c r="B169" s="31"/>
      <c r="C169" s="31"/>
      <c r="D169" s="31"/>
      <c r="E169" s="31"/>
      <c r="F169" s="31"/>
      <c r="G169" s="31"/>
      <c r="H169" s="31"/>
      <c r="I169" s="31"/>
      <c r="J169" s="31"/>
      <c r="K169" s="31"/>
      <c r="L169" s="31"/>
      <c r="M169" s="31"/>
    </row>
    <row r="170" spans="1:13" ht="16.5">
      <c r="A170" s="31"/>
      <c r="B170" s="31"/>
      <c r="C170" s="31"/>
      <c r="D170" s="31"/>
      <c r="E170" s="31"/>
      <c r="F170" s="31"/>
      <c r="G170" s="31"/>
      <c r="H170" s="31"/>
      <c r="I170" s="31"/>
      <c r="J170" s="31"/>
      <c r="K170" s="31"/>
      <c r="L170" s="31"/>
      <c r="M170" s="31"/>
    </row>
    <row r="171" spans="1:13" ht="16.5">
      <c r="A171" s="31"/>
      <c r="B171" s="31"/>
      <c r="C171" s="31"/>
      <c r="D171" s="31"/>
      <c r="E171" s="31"/>
      <c r="F171" s="31"/>
      <c r="G171" s="31"/>
      <c r="H171" s="31"/>
      <c r="I171" s="31"/>
      <c r="J171" s="31"/>
      <c r="K171" s="31"/>
      <c r="L171" s="31"/>
      <c r="M171" s="31"/>
    </row>
    <row r="172" spans="1:13" ht="16.5">
      <c r="A172" s="31"/>
      <c r="B172" s="31"/>
      <c r="C172" s="31"/>
      <c r="D172" s="31"/>
      <c r="E172" s="31"/>
      <c r="F172" s="31"/>
      <c r="G172" s="31"/>
      <c r="H172" s="31"/>
      <c r="I172" s="31"/>
      <c r="J172" s="31"/>
      <c r="K172" s="31"/>
      <c r="L172" s="31"/>
      <c r="M172" s="31"/>
    </row>
    <row r="173" spans="1:13" ht="16.5">
      <c r="A173" s="31"/>
      <c r="B173" s="31"/>
      <c r="C173" s="31"/>
      <c r="D173" s="31"/>
      <c r="E173" s="31"/>
      <c r="F173" s="31"/>
      <c r="G173" s="31"/>
      <c r="H173" s="31"/>
      <c r="I173" s="31"/>
      <c r="J173" s="31"/>
      <c r="K173" s="31"/>
      <c r="L173" s="31"/>
      <c r="M173" s="31"/>
    </row>
    <row r="174" spans="1:13" ht="16.5">
      <c r="A174" s="31"/>
      <c r="B174" s="31"/>
      <c r="C174" s="31"/>
      <c r="D174" s="31"/>
      <c r="E174" s="31"/>
      <c r="F174" s="31"/>
      <c r="G174" s="31"/>
      <c r="H174" s="31"/>
      <c r="I174" s="31"/>
      <c r="J174" s="31"/>
      <c r="K174" s="31"/>
      <c r="L174" s="31"/>
      <c r="M174" s="31"/>
    </row>
    <row r="175" spans="1:13" ht="16.5">
      <c r="A175" s="31"/>
      <c r="B175" s="31"/>
      <c r="C175" s="31"/>
      <c r="D175" s="31"/>
      <c r="E175" s="31"/>
      <c r="F175" s="31"/>
      <c r="G175" s="31"/>
      <c r="H175" s="31"/>
      <c r="I175" s="31"/>
      <c r="J175" s="31"/>
      <c r="K175" s="31"/>
      <c r="L175" s="31"/>
      <c r="M175" s="31"/>
    </row>
    <row r="176" spans="1:13" ht="16.5">
      <c r="A176" s="31"/>
      <c r="B176" s="31"/>
      <c r="C176" s="31"/>
      <c r="D176" s="31"/>
      <c r="E176" s="31"/>
      <c r="F176" s="31"/>
      <c r="G176" s="31"/>
      <c r="H176" s="31"/>
      <c r="I176" s="31"/>
      <c r="J176" s="31"/>
      <c r="K176" s="31"/>
      <c r="L176" s="31"/>
      <c r="M176" s="31"/>
    </row>
    <row r="177" spans="1:13" ht="16.5">
      <c r="A177" s="31"/>
      <c r="B177" s="31"/>
      <c r="C177" s="31"/>
      <c r="D177" s="31"/>
      <c r="E177" s="31"/>
      <c r="F177" s="31"/>
      <c r="G177" s="31"/>
      <c r="H177" s="31"/>
      <c r="I177" s="31"/>
      <c r="J177" s="31"/>
      <c r="K177" s="31"/>
      <c r="L177" s="31"/>
      <c r="M177" s="31"/>
    </row>
    <row r="178" spans="1:13" ht="16.5">
      <c r="A178" s="31"/>
      <c r="B178" s="31"/>
      <c r="C178" s="31"/>
      <c r="D178" s="31"/>
      <c r="E178" s="31"/>
      <c r="F178" s="31"/>
      <c r="G178" s="31"/>
      <c r="H178" s="31"/>
      <c r="I178" s="31"/>
      <c r="J178" s="31"/>
      <c r="K178" s="31"/>
      <c r="L178" s="31"/>
      <c r="M178" s="31"/>
    </row>
    <row r="179" spans="1:13" ht="16.5">
      <c r="A179" s="31"/>
      <c r="B179" s="31"/>
      <c r="C179" s="31"/>
      <c r="D179" s="31"/>
      <c r="E179" s="31"/>
      <c r="F179" s="31"/>
      <c r="G179" s="31"/>
      <c r="H179" s="31"/>
      <c r="I179" s="31"/>
      <c r="J179" s="31"/>
      <c r="K179" s="31"/>
      <c r="L179" s="31"/>
      <c r="M179" s="31"/>
    </row>
    <row r="180" spans="1:13" ht="16.5">
      <c r="A180" s="31"/>
      <c r="B180" s="31"/>
      <c r="C180" s="31"/>
      <c r="D180" s="31"/>
      <c r="E180" s="31"/>
      <c r="F180" s="31"/>
      <c r="G180" s="31"/>
      <c r="H180" s="31"/>
      <c r="I180" s="31"/>
      <c r="J180" s="31"/>
      <c r="K180" s="31"/>
      <c r="L180" s="31"/>
      <c r="M180" s="31"/>
    </row>
    <row r="181" spans="1:13" ht="16.5">
      <c r="A181" s="31"/>
      <c r="B181" s="31"/>
      <c r="C181" s="31"/>
      <c r="D181" s="31"/>
      <c r="E181" s="31"/>
      <c r="F181" s="31"/>
      <c r="G181" s="31"/>
      <c r="H181" s="31"/>
      <c r="I181" s="31"/>
      <c r="J181" s="31"/>
      <c r="K181" s="31"/>
      <c r="L181" s="31"/>
      <c r="M181" s="31"/>
    </row>
    <row r="182" spans="1:13" ht="16.5">
      <c r="A182" s="31"/>
      <c r="B182" s="31"/>
      <c r="C182" s="31"/>
      <c r="D182" s="31"/>
      <c r="E182" s="31"/>
      <c r="F182" s="31"/>
      <c r="G182" s="31"/>
      <c r="H182" s="31"/>
      <c r="I182" s="31"/>
      <c r="J182" s="31"/>
      <c r="K182" s="31"/>
      <c r="L182" s="31"/>
      <c r="M182" s="31"/>
    </row>
    <row r="183" spans="1:13" ht="16.5">
      <c r="A183" s="31"/>
      <c r="B183" s="31"/>
      <c r="C183" s="31"/>
      <c r="D183" s="31"/>
      <c r="E183" s="31"/>
      <c r="F183" s="31"/>
      <c r="G183" s="31"/>
      <c r="H183" s="31"/>
      <c r="I183" s="31"/>
      <c r="J183" s="31"/>
      <c r="K183" s="31"/>
      <c r="L183" s="31"/>
      <c r="M183" s="31"/>
    </row>
    <row r="184" spans="1:13" ht="16.5">
      <c r="A184" s="31"/>
      <c r="B184" s="31"/>
      <c r="C184" s="31"/>
      <c r="D184" s="31"/>
      <c r="E184" s="31"/>
      <c r="F184" s="31"/>
      <c r="G184" s="31"/>
      <c r="H184" s="31"/>
      <c r="I184" s="31"/>
      <c r="J184" s="31"/>
      <c r="K184" s="31"/>
      <c r="L184" s="31"/>
      <c r="M184" s="31"/>
    </row>
    <row r="185" spans="1:13" ht="16.5">
      <c r="A185" s="31"/>
      <c r="B185" s="31"/>
      <c r="C185" s="31"/>
      <c r="D185" s="31"/>
      <c r="E185" s="31"/>
      <c r="F185" s="31"/>
      <c r="G185" s="31"/>
      <c r="H185" s="31"/>
      <c r="I185" s="31"/>
      <c r="J185" s="31"/>
      <c r="K185" s="31"/>
      <c r="L185" s="31"/>
      <c r="M185" s="31"/>
    </row>
    <row r="186" spans="1:13" ht="16.5">
      <c r="A186" s="31"/>
      <c r="B186" s="31"/>
      <c r="C186" s="31"/>
      <c r="D186" s="31"/>
      <c r="E186" s="31"/>
      <c r="F186" s="31"/>
      <c r="G186" s="31"/>
      <c r="H186" s="31"/>
      <c r="I186" s="31"/>
      <c r="J186" s="31"/>
      <c r="K186" s="31"/>
      <c r="L186" s="31"/>
      <c r="M186" s="31"/>
    </row>
    <row r="187" spans="1:13" ht="16.5">
      <c r="A187" s="31"/>
      <c r="B187" s="31"/>
      <c r="C187" s="31"/>
      <c r="D187" s="31"/>
      <c r="E187" s="31"/>
      <c r="F187" s="31"/>
      <c r="G187" s="31"/>
      <c r="H187" s="31"/>
      <c r="I187" s="31"/>
      <c r="J187" s="31"/>
      <c r="K187" s="31"/>
      <c r="L187" s="31"/>
      <c r="M187" s="31"/>
    </row>
    <row r="188" spans="1:13" ht="16.5">
      <c r="A188" s="31"/>
      <c r="B188" s="31"/>
      <c r="C188" s="31"/>
      <c r="D188" s="31"/>
      <c r="E188" s="31"/>
      <c r="F188" s="31"/>
      <c r="G188" s="31"/>
      <c r="H188" s="31"/>
      <c r="I188" s="31"/>
      <c r="J188" s="31"/>
      <c r="K188" s="31"/>
      <c r="L188" s="31"/>
      <c r="M188" s="31"/>
    </row>
    <row r="189" spans="1:13" ht="16.5">
      <c r="A189" s="31"/>
      <c r="B189" s="31"/>
      <c r="C189" s="31"/>
      <c r="D189" s="31"/>
      <c r="E189" s="31"/>
      <c r="F189" s="31"/>
      <c r="G189" s="31"/>
      <c r="H189" s="31"/>
      <c r="I189" s="31"/>
      <c r="J189" s="31"/>
      <c r="K189" s="31"/>
      <c r="L189" s="31"/>
      <c r="M189" s="31"/>
    </row>
    <row r="190" spans="1:13" ht="16.5">
      <c r="A190" s="31"/>
      <c r="B190" s="31"/>
      <c r="C190" s="31"/>
      <c r="D190" s="31"/>
      <c r="E190" s="31"/>
      <c r="F190" s="31"/>
      <c r="G190" s="31"/>
      <c r="H190" s="31"/>
      <c r="I190" s="31"/>
      <c r="J190" s="31"/>
      <c r="K190" s="31"/>
      <c r="L190" s="31"/>
      <c r="M190" s="31"/>
    </row>
    <row r="191" spans="1:13" ht="16.5">
      <c r="A191" s="31"/>
      <c r="B191" s="31"/>
      <c r="C191" s="31"/>
      <c r="D191" s="31"/>
      <c r="E191" s="31"/>
      <c r="F191" s="31"/>
      <c r="G191" s="31"/>
      <c r="H191" s="31"/>
      <c r="I191" s="31"/>
      <c r="J191" s="31"/>
      <c r="K191" s="31"/>
      <c r="L191" s="31"/>
      <c r="M191" s="31"/>
    </row>
    <row r="192" spans="1:13" ht="16.5">
      <c r="A192" s="31"/>
      <c r="B192" s="31"/>
      <c r="C192" s="31"/>
      <c r="D192" s="31"/>
      <c r="E192" s="31"/>
      <c r="F192" s="31"/>
      <c r="G192" s="31"/>
      <c r="H192" s="31"/>
      <c r="I192" s="31"/>
      <c r="J192" s="31"/>
      <c r="K192" s="31"/>
      <c r="L192" s="31"/>
      <c r="M192" s="31"/>
    </row>
    <row r="193" spans="1:13" ht="16.5">
      <c r="A193" s="31"/>
      <c r="B193" s="31"/>
      <c r="C193" s="31"/>
      <c r="D193" s="31"/>
      <c r="E193" s="31"/>
      <c r="F193" s="31"/>
      <c r="G193" s="31"/>
      <c r="H193" s="31"/>
      <c r="I193" s="31"/>
      <c r="J193" s="31"/>
      <c r="K193" s="31"/>
      <c r="L193" s="31"/>
      <c r="M193" s="31"/>
    </row>
    <row r="194" spans="1:13" ht="16.5">
      <c r="A194" s="31"/>
      <c r="B194" s="31"/>
      <c r="C194" s="31"/>
      <c r="D194" s="31"/>
      <c r="E194" s="31"/>
      <c r="F194" s="31"/>
      <c r="G194" s="31"/>
      <c r="H194" s="31"/>
      <c r="I194" s="31"/>
      <c r="J194" s="31"/>
      <c r="K194" s="31"/>
      <c r="L194" s="31"/>
      <c r="M194" s="31"/>
    </row>
    <row r="195" spans="1:13" ht="16.5">
      <c r="A195" s="31"/>
      <c r="B195" s="31"/>
      <c r="C195" s="31"/>
      <c r="D195" s="31"/>
      <c r="E195" s="31"/>
      <c r="F195" s="31"/>
      <c r="G195" s="31"/>
      <c r="H195" s="31"/>
      <c r="I195" s="31"/>
      <c r="J195" s="31"/>
      <c r="K195" s="31"/>
      <c r="L195" s="31"/>
      <c r="M195" s="31"/>
    </row>
    <row r="196" spans="1:13" ht="16.5">
      <c r="A196" s="31"/>
      <c r="B196" s="31"/>
      <c r="C196" s="31"/>
      <c r="D196" s="31"/>
      <c r="E196" s="31"/>
      <c r="F196" s="31"/>
      <c r="G196" s="31"/>
      <c r="H196" s="31"/>
      <c r="I196" s="31"/>
      <c r="J196" s="31"/>
      <c r="K196" s="31"/>
      <c r="L196" s="31"/>
      <c r="M196" s="31"/>
    </row>
    <row r="197" spans="1:13" ht="16.5">
      <c r="A197" s="31"/>
      <c r="B197" s="31"/>
      <c r="C197" s="31"/>
      <c r="D197" s="31"/>
      <c r="E197" s="31"/>
      <c r="F197" s="31"/>
      <c r="G197" s="31"/>
      <c r="H197" s="31"/>
      <c r="I197" s="31"/>
      <c r="J197" s="31"/>
      <c r="K197" s="31"/>
      <c r="L197" s="31"/>
      <c r="M197" s="31"/>
    </row>
    <row r="198" spans="1:13" ht="16.5">
      <c r="A198" s="31"/>
      <c r="B198" s="31"/>
      <c r="C198" s="31"/>
      <c r="D198" s="31"/>
      <c r="E198" s="31"/>
      <c r="F198" s="31"/>
      <c r="G198" s="31"/>
      <c r="H198" s="31"/>
      <c r="I198" s="31"/>
      <c r="J198" s="31"/>
      <c r="K198" s="31"/>
      <c r="L198" s="31"/>
      <c r="M198" s="31"/>
    </row>
    <row r="199" spans="1:13" ht="16.5">
      <c r="A199" s="31"/>
      <c r="B199" s="31"/>
      <c r="C199" s="31"/>
      <c r="D199" s="31"/>
      <c r="E199" s="31"/>
      <c r="F199" s="31"/>
      <c r="G199" s="31"/>
      <c r="H199" s="31"/>
      <c r="I199" s="31"/>
      <c r="J199" s="31"/>
      <c r="K199" s="31"/>
      <c r="L199" s="31"/>
      <c r="M199" s="31"/>
    </row>
    <row r="200" spans="1:13" ht="16.5">
      <c r="A200" s="31"/>
      <c r="B200" s="31"/>
      <c r="C200" s="31"/>
      <c r="D200" s="31"/>
      <c r="E200" s="31"/>
      <c r="F200" s="31"/>
      <c r="G200" s="31"/>
      <c r="H200" s="31"/>
      <c r="I200" s="31"/>
      <c r="J200" s="31"/>
      <c r="K200" s="31"/>
      <c r="L200" s="31"/>
      <c r="M200" s="31"/>
    </row>
    <row r="201" spans="1:13" ht="16.5">
      <c r="A201" s="31"/>
      <c r="B201" s="31"/>
      <c r="C201" s="31"/>
      <c r="D201" s="31"/>
      <c r="E201" s="31"/>
      <c r="F201" s="31"/>
      <c r="G201" s="31"/>
      <c r="H201" s="31"/>
      <c r="I201" s="31"/>
      <c r="J201" s="31"/>
      <c r="K201" s="31"/>
      <c r="L201" s="31"/>
      <c r="M201" s="31"/>
    </row>
    <row r="202" spans="1:13" ht="16.5">
      <c r="A202" s="31"/>
      <c r="B202" s="31"/>
      <c r="C202" s="31"/>
      <c r="D202" s="31"/>
      <c r="E202" s="31"/>
      <c r="F202" s="31"/>
      <c r="G202" s="31"/>
      <c r="H202" s="31"/>
      <c r="I202" s="31"/>
      <c r="J202" s="31"/>
      <c r="K202" s="31"/>
      <c r="L202" s="31"/>
      <c r="M202" s="31"/>
    </row>
    <row r="203" spans="1:13" ht="16.5">
      <c r="A203" s="31"/>
      <c r="B203" s="31"/>
      <c r="C203" s="31"/>
      <c r="D203" s="31"/>
      <c r="E203" s="31"/>
      <c r="F203" s="31"/>
      <c r="G203" s="31"/>
      <c r="H203" s="31"/>
      <c r="I203" s="31"/>
      <c r="J203" s="31"/>
      <c r="K203" s="31"/>
      <c r="L203" s="31"/>
      <c r="M203" s="31"/>
    </row>
    <row r="204" spans="1:13" ht="16.5">
      <c r="A204" s="31"/>
      <c r="B204" s="31"/>
      <c r="C204" s="31"/>
      <c r="D204" s="31"/>
      <c r="E204" s="31"/>
      <c r="F204" s="31"/>
      <c r="G204" s="31"/>
      <c r="H204" s="31"/>
      <c r="I204" s="31"/>
      <c r="J204" s="31"/>
      <c r="K204" s="31"/>
      <c r="L204" s="31"/>
      <c r="M204" s="31"/>
    </row>
    <row r="205" spans="1:13" ht="16.5">
      <c r="A205" s="31"/>
      <c r="B205" s="31"/>
      <c r="C205" s="31"/>
      <c r="D205" s="31"/>
      <c r="E205" s="31"/>
      <c r="F205" s="31"/>
      <c r="G205" s="31"/>
      <c r="H205" s="31"/>
      <c r="I205" s="31"/>
      <c r="J205" s="31"/>
      <c r="K205" s="31"/>
      <c r="L205" s="31"/>
      <c r="M205" s="31"/>
    </row>
    <row r="206" spans="1:13" ht="16.5">
      <c r="A206" s="31"/>
      <c r="B206" s="31"/>
      <c r="C206" s="31"/>
      <c r="D206" s="31"/>
      <c r="E206" s="31"/>
      <c r="F206" s="31"/>
      <c r="G206" s="31"/>
      <c r="H206" s="31"/>
      <c r="I206" s="31"/>
      <c r="J206" s="31"/>
      <c r="K206" s="31"/>
      <c r="L206" s="31"/>
      <c r="M206" s="31"/>
    </row>
    <row r="207" spans="1:13" ht="16.5">
      <c r="A207" s="31"/>
      <c r="B207" s="31"/>
      <c r="C207" s="31"/>
      <c r="D207" s="31"/>
      <c r="E207" s="31"/>
      <c r="F207" s="31"/>
      <c r="G207" s="31"/>
      <c r="H207" s="31"/>
      <c r="I207" s="31"/>
      <c r="J207" s="31"/>
      <c r="K207" s="31"/>
      <c r="L207" s="31"/>
      <c r="M207" s="31"/>
    </row>
    <row r="208" spans="1:13" ht="16.5">
      <c r="A208" s="31"/>
      <c r="B208" s="31"/>
      <c r="C208" s="31"/>
      <c r="D208" s="31"/>
      <c r="E208" s="31"/>
      <c r="F208" s="31"/>
      <c r="G208" s="31"/>
      <c r="H208" s="31"/>
      <c r="I208" s="31"/>
      <c r="J208" s="31"/>
      <c r="K208" s="31"/>
      <c r="L208" s="31"/>
      <c r="M208" s="31"/>
    </row>
    <row r="209" spans="1:13" ht="16.5">
      <c r="A209" s="31"/>
      <c r="B209" s="31"/>
      <c r="C209" s="31"/>
      <c r="D209" s="31"/>
      <c r="E209" s="31"/>
      <c r="F209" s="31"/>
      <c r="G209" s="31"/>
      <c r="H209" s="31"/>
      <c r="I209" s="31"/>
      <c r="J209" s="31"/>
      <c r="K209" s="31"/>
      <c r="L209" s="31"/>
      <c r="M209" s="31"/>
    </row>
    <row r="210" spans="1:13" ht="16.5">
      <c r="A210" s="31"/>
      <c r="B210" s="31"/>
      <c r="C210" s="31"/>
      <c r="D210" s="31"/>
      <c r="E210" s="31"/>
      <c r="F210" s="31"/>
      <c r="G210" s="31"/>
      <c r="H210" s="31"/>
      <c r="I210" s="31"/>
      <c r="J210" s="31"/>
      <c r="K210" s="31"/>
      <c r="L210" s="31"/>
      <c r="M210" s="31"/>
    </row>
    <row r="211" spans="1:13" ht="16.5">
      <c r="A211" s="31"/>
      <c r="B211" s="31"/>
      <c r="C211" s="31"/>
      <c r="D211" s="31"/>
      <c r="E211" s="31"/>
      <c r="F211" s="31"/>
      <c r="G211" s="31"/>
      <c r="H211" s="31"/>
      <c r="I211" s="31"/>
      <c r="J211" s="31"/>
      <c r="K211" s="31"/>
      <c r="L211" s="31"/>
      <c r="M211" s="31"/>
    </row>
    <row r="212" spans="1:13" ht="16.5">
      <c r="A212" s="31"/>
      <c r="B212" s="31"/>
      <c r="C212" s="31"/>
      <c r="D212" s="31"/>
      <c r="E212" s="31"/>
      <c r="F212" s="31"/>
      <c r="G212" s="31"/>
      <c r="H212" s="31"/>
      <c r="I212" s="31"/>
      <c r="J212" s="31"/>
      <c r="K212" s="31"/>
      <c r="L212" s="31"/>
      <c r="M212" s="31"/>
    </row>
    <row r="213" spans="1:13" ht="16.5">
      <c r="A213" s="31"/>
      <c r="B213" s="31"/>
      <c r="C213" s="31"/>
      <c r="D213" s="31"/>
      <c r="E213" s="31"/>
      <c r="F213" s="31"/>
      <c r="G213" s="31"/>
      <c r="H213" s="31"/>
      <c r="I213" s="31"/>
      <c r="J213" s="31"/>
      <c r="K213" s="31"/>
      <c r="L213" s="31"/>
      <c r="M213" s="31"/>
    </row>
    <row r="214" spans="1:13" ht="16.5">
      <c r="A214" s="31"/>
      <c r="B214" s="31"/>
      <c r="C214" s="31"/>
      <c r="D214" s="31"/>
      <c r="E214" s="31"/>
      <c r="F214" s="31"/>
      <c r="G214" s="31"/>
      <c r="H214" s="31"/>
      <c r="I214" s="31"/>
      <c r="J214" s="31"/>
      <c r="K214" s="31"/>
      <c r="L214" s="31"/>
      <c r="M214" s="31"/>
    </row>
    <row r="215" spans="1:13" ht="16.5">
      <c r="A215" s="31"/>
      <c r="B215" s="31"/>
      <c r="C215" s="31"/>
      <c r="D215" s="31"/>
      <c r="E215" s="31"/>
      <c r="F215" s="31"/>
      <c r="G215" s="31"/>
      <c r="H215" s="31"/>
      <c r="I215" s="31"/>
      <c r="J215" s="31"/>
      <c r="K215" s="31"/>
      <c r="L215" s="31"/>
      <c r="M215" s="31"/>
    </row>
    <row r="216" spans="1:13" ht="16.5">
      <c r="A216" s="31"/>
      <c r="B216" s="31"/>
      <c r="C216" s="31"/>
      <c r="D216" s="31"/>
      <c r="E216" s="31"/>
      <c r="F216" s="31"/>
      <c r="G216" s="31"/>
      <c r="H216" s="31"/>
      <c r="I216" s="31"/>
      <c r="J216" s="31"/>
      <c r="K216" s="31"/>
      <c r="L216" s="31"/>
      <c r="M216" s="31"/>
    </row>
    <row r="217" spans="1:13" ht="16.5">
      <c r="A217" s="31"/>
      <c r="B217" s="31"/>
      <c r="C217" s="31"/>
      <c r="D217" s="31"/>
      <c r="E217" s="31"/>
      <c r="F217" s="31"/>
      <c r="G217" s="31"/>
      <c r="H217" s="31"/>
      <c r="I217" s="31"/>
      <c r="J217" s="31"/>
      <c r="K217" s="31"/>
      <c r="L217" s="31"/>
      <c r="M217" s="31"/>
    </row>
    <row r="218" spans="1:13" ht="16.5">
      <c r="A218" s="31"/>
      <c r="B218" s="31"/>
      <c r="C218" s="31"/>
      <c r="D218" s="31"/>
      <c r="E218" s="31"/>
      <c r="F218" s="31"/>
      <c r="G218" s="31"/>
      <c r="H218" s="31"/>
      <c r="I218" s="31"/>
      <c r="J218" s="31"/>
      <c r="K218" s="31"/>
      <c r="L218" s="31"/>
      <c r="M218" s="31"/>
    </row>
    <row r="219" spans="1:13" ht="16.5">
      <c r="A219" s="31"/>
      <c r="B219" s="31"/>
      <c r="C219" s="31"/>
      <c r="D219" s="31"/>
      <c r="E219" s="31"/>
      <c r="F219" s="31"/>
      <c r="G219" s="31"/>
      <c r="H219" s="31"/>
      <c r="I219" s="31"/>
      <c r="J219" s="31"/>
      <c r="K219" s="31"/>
      <c r="L219" s="31"/>
      <c r="M219" s="31"/>
    </row>
    <row r="220" spans="1:13" ht="16.5">
      <c r="A220" s="31"/>
      <c r="B220" s="31"/>
      <c r="C220" s="31"/>
      <c r="D220" s="31"/>
      <c r="E220" s="31"/>
      <c r="F220" s="31"/>
      <c r="G220" s="31"/>
      <c r="H220" s="31"/>
      <c r="I220" s="31"/>
      <c r="J220" s="31"/>
      <c r="K220" s="31"/>
      <c r="L220" s="31"/>
      <c r="M220" s="31"/>
    </row>
    <row r="221" spans="1:13" ht="16.5">
      <c r="A221" s="31"/>
      <c r="B221" s="31"/>
      <c r="C221" s="31"/>
      <c r="D221" s="31"/>
      <c r="E221" s="31"/>
      <c r="F221" s="31"/>
      <c r="G221" s="31"/>
      <c r="H221" s="31"/>
      <c r="I221" s="31"/>
      <c r="J221" s="31"/>
      <c r="K221" s="31"/>
      <c r="L221" s="31"/>
      <c r="M221" s="31"/>
    </row>
    <row r="222" spans="1:13" ht="16.5">
      <c r="A222" s="31"/>
      <c r="B222" s="31"/>
      <c r="C222" s="31"/>
      <c r="D222" s="31"/>
      <c r="E222" s="31"/>
      <c r="F222" s="31"/>
      <c r="G222" s="31"/>
      <c r="H222" s="31"/>
      <c r="I222" s="31"/>
      <c r="J222" s="31"/>
      <c r="K222" s="31"/>
      <c r="L222" s="31"/>
      <c r="M222" s="31"/>
    </row>
    <row r="223" spans="1:13" ht="16.5">
      <c r="A223" s="31"/>
      <c r="B223" s="31"/>
      <c r="C223" s="31"/>
      <c r="D223" s="31"/>
      <c r="E223" s="31"/>
      <c r="F223" s="31"/>
      <c r="G223" s="31"/>
      <c r="H223" s="31"/>
      <c r="I223" s="31"/>
      <c r="J223" s="31"/>
      <c r="K223" s="31"/>
      <c r="L223" s="31"/>
      <c r="M223" s="31"/>
    </row>
    <row r="224" spans="1:13" ht="16.5">
      <c r="A224" s="31"/>
      <c r="B224" s="31"/>
      <c r="C224" s="31"/>
      <c r="D224" s="31"/>
      <c r="E224" s="31"/>
      <c r="F224" s="31"/>
      <c r="G224" s="31"/>
      <c r="H224" s="31"/>
      <c r="I224" s="31"/>
      <c r="J224" s="31"/>
      <c r="K224" s="31"/>
      <c r="L224" s="31"/>
      <c r="M224" s="31"/>
    </row>
    <row r="225" spans="1:13" ht="16.5">
      <c r="A225" s="31"/>
      <c r="B225" s="31"/>
      <c r="C225" s="31"/>
      <c r="D225" s="31"/>
      <c r="E225" s="31"/>
      <c r="F225" s="31"/>
      <c r="G225" s="31"/>
      <c r="H225" s="31"/>
      <c r="I225" s="31"/>
      <c r="J225" s="31"/>
      <c r="K225" s="31"/>
      <c r="L225" s="31"/>
      <c r="M225" s="31"/>
    </row>
    <row r="226" spans="1:13" ht="16.5">
      <c r="A226" s="31"/>
      <c r="B226" s="31"/>
      <c r="C226" s="31"/>
      <c r="D226" s="31"/>
      <c r="E226" s="31"/>
      <c r="F226" s="31"/>
      <c r="G226" s="31"/>
      <c r="H226" s="31"/>
      <c r="I226" s="31"/>
      <c r="J226" s="31"/>
      <c r="K226" s="31"/>
      <c r="L226" s="31"/>
      <c r="M226" s="31"/>
    </row>
    <row r="227" spans="1:13" ht="16.5">
      <c r="A227" s="31"/>
      <c r="B227" s="31"/>
      <c r="C227" s="31"/>
      <c r="D227" s="31"/>
      <c r="E227" s="31"/>
      <c r="F227" s="31"/>
      <c r="G227" s="31"/>
      <c r="H227" s="31"/>
      <c r="I227" s="31"/>
      <c r="J227" s="31"/>
      <c r="K227" s="31"/>
      <c r="L227" s="31"/>
      <c r="M227" s="31"/>
    </row>
    <row r="228" spans="1:13" ht="16.5">
      <c r="A228" s="31"/>
      <c r="B228" s="31"/>
      <c r="C228" s="31"/>
      <c r="D228" s="31"/>
      <c r="E228" s="31"/>
      <c r="F228" s="31"/>
      <c r="G228" s="31"/>
      <c r="H228" s="31"/>
      <c r="I228" s="31"/>
      <c r="J228" s="31"/>
      <c r="K228" s="31"/>
      <c r="L228" s="31"/>
      <c r="M228" s="31"/>
    </row>
    <row r="229" spans="1:13" ht="16.5">
      <c r="A229" s="31"/>
      <c r="B229" s="31"/>
      <c r="C229" s="31"/>
      <c r="D229" s="31"/>
      <c r="E229" s="31"/>
      <c r="F229" s="31"/>
      <c r="G229" s="31"/>
      <c r="H229" s="31"/>
      <c r="I229" s="31"/>
      <c r="J229" s="31"/>
      <c r="K229" s="31"/>
      <c r="L229" s="31"/>
      <c r="M229" s="31"/>
    </row>
    <row r="230" spans="1:13" ht="16.5">
      <c r="A230" s="31"/>
      <c r="B230" s="31"/>
      <c r="C230" s="31"/>
      <c r="D230" s="31"/>
      <c r="E230" s="31"/>
      <c r="F230" s="31"/>
      <c r="G230" s="31"/>
      <c r="H230" s="31"/>
      <c r="I230" s="31"/>
      <c r="J230" s="31"/>
      <c r="K230" s="31"/>
      <c r="L230" s="31"/>
      <c r="M230" s="31"/>
    </row>
    <row r="231" spans="1:13" ht="16.5">
      <c r="A231" s="31"/>
      <c r="B231" s="31"/>
      <c r="C231" s="31"/>
      <c r="D231" s="31"/>
      <c r="E231" s="31"/>
      <c r="F231" s="31"/>
      <c r="G231" s="31"/>
      <c r="H231" s="31"/>
      <c r="I231" s="31"/>
      <c r="J231" s="31"/>
      <c r="K231" s="31"/>
      <c r="L231" s="31"/>
      <c r="M231" s="31"/>
    </row>
    <row r="232" spans="1:13" ht="16.5">
      <c r="A232" s="31"/>
      <c r="B232" s="31"/>
      <c r="C232" s="31"/>
      <c r="D232" s="31"/>
      <c r="E232" s="31"/>
      <c r="F232" s="31"/>
      <c r="G232" s="31"/>
      <c r="H232" s="31"/>
      <c r="I232" s="31"/>
      <c r="J232" s="31"/>
      <c r="K232" s="31"/>
      <c r="L232" s="31"/>
      <c r="M232" s="31"/>
    </row>
    <row r="233" spans="1:13" ht="16.5">
      <c r="A233" s="31"/>
      <c r="B233" s="31"/>
      <c r="C233" s="31"/>
      <c r="D233" s="31"/>
      <c r="E233" s="31"/>
      <c r="F233" s="31"/>
      <c r="G233" s="31"/>
      <c r="H233" s="31"/>
      <c r="I233" s="31"/>
      <c r="J233" s="31"/>
      <c r="K233" s="31"/>
      <c r="L233" s="31"/>
      <c r="M233" s="31"/>
    </row>
    <row r="234" spans="1:13" ht="16.5">
      <c r="A234" s="31"/>
      <c r="B234" s="31"/>
      <c r="C234" s="31"/>
      <c r="D234" s="31"/>
      <c r="E234" s="31"/>
      <c r="F234" s="31"/>
      <c r="G234" s="31"/>
      <c r="H234" s="31"/>
      <c r="I234" s="31"/>
      <c r="J234" s="31"/>
      <c r="K234" s="31"/>
      <c r="L234" s="31"/>
      <c r="M234" s="31"/>
    </row>
    <row r="235" spans="1:13" ht="16.5">
      <c r="A235" s="31"/>
      <c r="B235" s="31"/>
      <c r="C235" s="31"/>
      <c r="D235" s="31"/>
      <c r="E235" s="31"/>
      <c r="F235" s="31"/>
      <c r="G235" s="31"/>
      <c r="H235" s="31"/>
      <c r="I235" s="31"/>
      <c r="J235" s="31"/>
      <c r="K235" s="31"/>
      <c r="L235" s="31"/>
      <c r="M235" s="31"/>
    </row>
    <row r="236" spans="1:13" ht="16.5">
      <c r="A236" s="31"/>
      <c r="B236" s="31"/>
      <c r="C236" s="31"/>
      <c r="D236" s="31"/>
      <c r="E236" s="31"/>
      <c r="F236" s="31"/>
      <c r="G236" s="31"/>
      <c r="H236" s="31"/>
      <c r="I236" s="31"/>
      <c r="J236" s="31"/>
      <c r="K236" s="31"/>
      <c r="L236" s="31"/>
      <c r="M236" s="31"/>
    </row>
    <row r="237" spans="1:13" ht="16.5">
      <c r="A237" s="31"/>
      <c r="B237" s="31"/>
      <c r="C237" s="31"/>
      <c r="D237" s="31"/>
      <c r="E237" s="31"/>
      <c r="F237" s="31"/>
      <c r="G237" s="31"/>
      <c r="H237" s="31"/>
      <c r="I237" s="31"/>
      <c r="J237" s="31"/>
      <c r="K237" s="31"/>
      <c r="L237" s="31"/>
      <c r="M237" s="31"/>
    </row>
    <row r="238" spans="1:13" ht="16.5">
      <c r="A238" s="31"/>
      <c r="B238" s="31"/>
      <c r="C238" s="31"/>
      <c r="D238" s="31"/>
      <c r="E238" s="31"/>
      <c r="F238" s="31"/>
      <c r="G238" s="31"/>
      <c r="H238" s="31"/>
      <c r="I238" s="31"/>
      <c r="J238" s="31"/>
      <c r="K238" s="31"/>
      <c r="L238" s="31"/>
      <c r="M238" s="31"/>
    </row>
    <row r="239" spans="1:13" ht="16.5">
      <c r="A239" s="31"/>
      <c r="B239" s="31"/>
      <c r="C239" s="31"/>
      <c r="D239" s="31"/>
      <c r="E239" s="31"/>
      <c r="F239" s="31"/>
      <c r="G239" s="31"/>
      <c r="H239" s="31"/>
      <c r="I239" s="31"/>
      <c r="J239" s="31"/>
      <c r="K239" s="31"/>
      <c r="L239" s="31"/>
      <c r="M239" s="31"/>
    </row>
    <row r="240" spans="1:13" ht="16.5">
      <c r="A240" s="31"/>
      <c r="B240" s="31"/>
      <c r="C240" s="31"/>
      <c r="D240" s="31"/>
      <c r="E240" s="31"/>
      <c r="F240" s="31"/>
      <c r="G240" s="31"/>
      <c r="H240" s="31"/>
      <c r="I240" s="31"/>
      <c r="J240" s="31"/>
      <c r="K240" s="31"/>
      <c r="L240" s="31"/>
      <c r="M240" s="31"/>
    </row>
    <row r="241" spans="1:13" ht="16.5">
      <c r="A241" s="31"/>
      <c r="B241" s="31"/>
      <c r="C241" s="31"/>
      <c r="D241" s="31"/>
      <c r="E241" s="31"/>
      <c r="F241" s="31"/>
      <c r="G241" s="31"/>
      <c r="H241" s="31"/>
      <c r="I241" s="31"/>
      <c r="J241" s="31"/>
      <c r="K241" s="31"/>
      <c r="L241" s="31"/>
      <c r="M241" s="31"/>
    </row>
    <row r="242" spans="1:13" ht="16.5">
      <c r="A242" s="31"/>
      <c r="B242" s="31"/>
      <c r="C242" s="31"/>
      <c r="D242" s="31"/>
      <c r="E242" s="31"/>
      <c r="F242" s="31"/>
      <c r="G242" s="31"/>
      <c r="H242" s="31"/>
      <c r="I242" s="31"/>
      <c r="J242" s="31"/>
      <c r="K242" s="31"/>
      <c r="L242" s="31"/>
      <c r="M242" s="31"/>
    </row>
    <row r="243" spans="1:13" ht="16.5">
      <c r="A243" s="31"/>
      <c r="B243" s="31"/>
      <c r="C243" s="31"/>
      <c r="D243" s="31"/>
      <c r="E243" s="31"/>
      <c r="F243" s="31"/>
      <c r="G243" s="31"/>
      <c r="H243" s="31"/>
      <c r="I243" s="31"/>
      <c r="J243" s="31"/>
      <c r="K243" s="31"/>
      <c r="L243" s="31"/>
      <c r="M243" s="31"/>
    </row>
    <row r="244" spans="1:13" ht="16.5">
      <c r="A244" s="31"/>
      <c r="B244" s="31"/>
      <c r="C244" s="31"/>
      <c r="D244" s="31"/>
      <c r="E244" s="31"/>
      <c r="F244" s="31"/>
      <c r="G244" s="31"/>
      <c r="H244" s="31"/>
      <c r="I244" s="31"/>
      <c r="J244" s="31"/>
      <c r="K244" s="31"/>
      <c r="L244" s="31"/>
      <c r="M244" s="31"/>
    </row>
    <row r="245" spans="1:13" ht="16.5">
      <c r="A245" s="31"/>
      <c r="B245" s="31"/>
      <c r="C245" s="31"/>
      <c r="D245" s="31"/>
      <c r="E245" s="31"/>
      <c r="F245" s="31"/>
      <c r="G245" s="31"/>
      <c r="H245" s="31"/>
      <c r="I245" s="31"/>
      <c r="J245" s="31"/>
      <c r="K245" s="31"/>
      <c r="L245" s="31"/>
      <c r="M245" s="31"/>
    </row>
    <row r="246" spans="1:13" ht="16.5">
      <c r="A246" s="31"/>
      <c r="B246" s="31"/>
      <c r="C246" s="31"/>
      <c r="D246" s="31"/>
      <c r="E246" s="31"/>
      <c r="F246" s="31"/>
      <c r="G246" s="31"/>
      <c r="H246" s="31"/>
      <c r="I246" s="31"/>
      <c r="J246" s="31"/>
      <c r="K246" s="31"/>
      <c r="L246" s="31"/>
      <c r="M246" s="31"/>
    </row>
    <row r="247" spans="1:13" ht="16.5">
      <c r="A247" s="31"/>
      <c r="B247" s="31"/>
      <c r="C247" s="31"/>
      <c r="D247" s="31"/>
      <c r="E247" s="31"/>
      <c r="F247" s="31"/>
      <c r="G247" s="31"/>
      <c r="H247" s="31"/>
      <c r="I247" s="31"/>
      <c r="J247" s="31"/>
      <c r="K247" s="31"/>
      <c r="L247" s="31"/>
      <c r="M247" s="31"/>
    </row>
    <row r="248" spans="1:13" ht="16.5">
      <c r="A248" s="31"/>
      <c r="B248" s="31"/>
      <c r="C248" s="31"/>
      <c r="D248" s="31"/>
      <c r="E248" s="31"/>
      <c r="F248" s="31"/>
      <c r="G248" s="31"/>
      <c r="H248" s="31"/>
      <c r="I248" s="31"/>
      <c r="J248" s="31"/>
      <c r="K248" s="31"/>
      <c r="L248" s="31"/>
      <c r="M248" s="31"/>
    </row>
    <row r="249" spans="1:13" ht="16.5">
      <c r="A249" s="31"/>
      <c r="B249" s="31"/>
      <c r="C249" s="31"/>
      <c r="D249" s="31"/>
      <c r="E249" s="31"/>
      <c r="F249" s="31"/>
      <c r="G249" s="31"/>
      <c r="H249" s="31"/>
      <c r="I249" s="31"/>
      <c r="J249" s="31"/>
      <c r="K249" s="31"/>
      <c r="L249" s="31"/>
      <c r="M249" s="31"/>
    </row>
    <row r="250" spans="1:13" ht="16.5">
      <c r="A250" s="31"/>
      <c r="B250" s="31"/>
      <c r="C250" s="31"/>
      <c r="D250" s="31"/>
      <c r="E250" s="31"/>
      <c r="F250" s="31"/>
      <c r="G250" s="31"/>
      <c r="H250" s="31"/>
      <c r="I250" s="31"/>
      <c r="J250" s="31"/>
      <c r="K250" s="31"/>
      <c r="L250" s="31"/>
      <c r="M250" s="31"/>
    </row>
    <row r="251" spans="1:13" ht="16.5">
      <c r="A251" s="31"/>
      <c r="B251" s="31"/>
      <c r="C251" s="31"/>
      <c r="D251" s="31"/>
      <c r="E251" s="31"/>
      <c r="F251" s="31"/>
      <c r="G251" s="31"/>
      <c r="H251" s="31"/>
      <c r="I251" s="31"/>
      <c r="J251" s="31"/>
      <c r="K251" s="31"/>
      <c r="L251" s="31"/>
      <c r="M251" s="31"/>
    </row>
    <row r="252" spans="1:13" ht="16.5">
      <c r="A252" s="31"/>
      <c r="B252" s="31"/>
      <c r="C252" s="31"/>
      <c r="D252" s="31"/>
      <c r="E252" s="31"/>
      <c r="F252" s="31"/>
      <c r="G252" s="31"/>
      <c r="H252" s="31"/>
      <c r="I252" s="31"/>
      <c r="J252" s="31"/>
      <c r="K252" s="31"/>
      <c r="L252" s="31"/>
      <c r="M252" s="31"/>
    </row>
    <row r="253" spans="1:13" ht="16.5">
      <c r="A253" s="31"/>
      <c r="B253" s="31"/>
      <c r="C253" s="31"/>
      <c r="D253" s="31"/>
      <c r="E253" s="31"/>
      <c r="F253" s="31"/>
      <c r="G253" s="31"/>
      <c r="H253" s="31"/>
      <c r="I253" s="31"/>
      <c r="J253" s="31"/>
      <c r="K253" s="31"/>
      <c r="L253" s="31"/>
      <c r="M253" s="31"/>
    </row>
    <row r="254" spans="1:13" ht="16.5">
      <c r="A254" s="31"/>
      <c r="B254" s="31"/>
      <c r="C254" s="31"/>
      <c r="D254" s="31"/>
      <c r="E254" s="31"/>
      <c r="F254" s="31"/>
      <c r="G254" s="31"/>
      <c r="H254" s="31"/>
      <c r="I254" s="31"/>
      <c r="J254" s="31"/>
      <c r="K254" s="31"/>
      <c r="L254" s="31"/>
      <c r="M254" s="31"/>
    </row>
    <row r="255" spans="1:13" ht="16.5">
      <c r="A255" s="31"/>
      <c r="B255" s="31"/>
      <c r="C255" s="31"/>
      <c r="D255" s="31"/>
      <c r="E255" s="31"/>
      <c r="F255" s="31"/>
      <c r="G255" s="31"/>
      <c r="H255" s="31"/>
      <c r="I255" s="31"/>
      <c r="J255" s="31"/>
      <c r="K255" s="31"/>
      <c r="L255" s="31"/>
      <c r="M255" s="31"/>
    </row>
    <row r="256" spans="1:13" ht="16.5">
      <c r="A256" s="31"/>
      <c r="B256" s="31"/>
      <c r="C256" s="31"/>
      <c r="D256" s="31"/>
      <c r="E256" s="31"/>
      <c r="F256" s="31"/>
      <c r="G256" s="31"/>
      <c r="H256" s="31"/>
      <c r="I256" s="31"/>
      <c r="J256" s="31"/>
      <c r="K256" s="31"/>
      <c r="L256" s="31"/>
      <c r="M256" s="31"/>
    </row>
    <row r="257" spans="1:13" ht="16.5">
      <c r="A257" s="31"/>
      <c r="B257" s="31"/>
      <c r="C257" s="31"/>
      <c r="D257" s="31"/>
      <c r="E257" s="31"/>
      <c r="F257" s="31"/>
      <c r="G257" s="31"/>
      <c r="H257" s="31"/>
      <c r="I257" s="31"/>
      <c r="J257" s="31"/>
      <c r="K257" s="31"/>
      <c r="L257" s="31"/>
      <c r="M257" s="31"/>
    </row>
    <row r="258" spans="1:13" ht="16.5">
      <c r="A258" s="31"/>
      <c r="B258" s="31"/>
      <c r="C258" s="31"/>
      <c r="D258" s="31"/>
      <c r="E258" s="31"/>
      <c r="F258" s="31"/>
      <c r="G258" s="31"/>
      <c r="H258" s="31"/>
      <c r="I258" s="31"/>
      <c r="J258" s="31"/>
      <c r="K258" s="31"/>
      <c r="L258" s="31"/>
      <c r="M258" s="31"/>
    </row>
    <row r="259" spans="1:13" ht="16.5">
      <c r="A259" s="31"/>
      <c r="B259" s="31"/>
      <c r="C259" s="31"/>
      <c r="D259" s="31"/>
      <c r="E259" s="31"/>
      <c r="F259" s="31"/>
      <c r="G259" s="31"/>
      <c r="H259" s="31"/>
      <c r="I259" s="31"/>
      <c r="J259" s="31"/>
      <c r="K259" s="31"/>
      <c r="L259" s="31"/>
      <c r="M259" s="31"/>
    </row>
    <row r="260" spans="1:13" ht="16.5">
      <c r="A260" s="31"/>
      <c r="B260" s="31"/>
      <c r="C260" s="31"/>
      <c r="D260" s="31"/>
      <c r="E260" s="31"/>
      <c r="F260" s="31"/>
      <c r="G260" s="31"/>
      <c r="H260" s="31"/>
      <c r="I260" s="31"/>
      <c r="J260" s="31"/>
      <c r="K260" s="31"/>
      <c r="L260" s="31"/>
      <c r="M260" s="31"/>
    </row>
    <row r="261" spans="1:13" ht="16.5">
      <c r="A261" s="31"/>
      <c r="B261" s="31"/>
      <c r="C261" s="31"/>
      <c r="D261" s="31"/>
      <c r="E261" s="31"/>
      <c r="F261" s="31"/>
      <c r="G261" s="31"/>
      <c r="H261" s="31"/>
      <c r="I261" s="31"/>
      <c r="J261" s="31"/>
      <c r="K261" s="31"/>
      <c r="L261" s="31"/>
      <c r="M261" s="31"/>
    </row>
    <row r="262" spans="1:13" ht="16.5">
      <c r="A262" s="31"/>
      <c r="B262" s="31"/>
      <c r="C262" s="31"/>
      <c r="D262" s="31"/>
      <c r="E262" s="31"/>
      <c r="F262" s="31"/>
      <c r="G262" s="31"/>
      <c r="H262" s="31"/>
      <c r="I262" s="31"/>
      <c r="J262" s="31"/>
      <c r="K262" s="31"/>
      <c r="L262" s="31"/>
      <c r="M262" s="31"/>
    </row>
    <row r="263" spans="1:13" ht="16.5">
      <c r="A263" s="31"/>
      <c r="B263" s="31"/>
      <c r="C263" s="31"/>
      <c r="D263" s="31"/>
      <c r="E263" s="31"/>
      <c r="F263" s="31"/>
      <c r="G263" s="31"/>
      <c r="H263" s="31"/>
      <c r="I263" s="31"/>
      <c r="J263" s="31"/>
      <c r="K263" s="31"/>
      <c r="L263" s="31"/>
      <c r="M263" s="31"/>
    </row>
    <row r="264" spans="1:13" ht="16.5">
      <c r="A264" s="31"/>
      <c r="B264" s="31"/>
      <c r="C264" s="31"/>
      <c r="D264" s="31"/>
      <c r="E264" s="31"/>
      <c r="F264" s="31"/>
      <c r="G264" s="31"/>
      <c r="H264" s="31"/>
      <c r="I264" s="31"/>
      <c r="J264" s="31"/>
      <c r="K264" s="31"/>
      <c r="L264" s="31"/>
      <c r="M264" s="31"/>
    </row>
    <row r="265" spans="1:13" ht="16.5">
      <c r="A265" s="31"/>
      <c r="B265" s="31"/>
      <c r="C265" s="31"/>
      <c r="D265" s="31"/>
      <c r="E265" s="31"/>
      <c r="F265" s="31"/>
      <c r="G265" s="31"/>
      <c r="H265" s="31"/>
      <c r="I265" s="31"/>
      <c r="J265" s="31"/>
      <c r="K265" s="31"/>
      <c r="L265" s="31"/>
      <c r="M265" s="31"/>
    </row>
    <row r="266" spans="1:13" ht="16.5">
      <c r="A266" s="31"/>
      <c r="B266" s="31"/>
      <c r="C266" s="31"/>
      <c r="D266" s="31"/>
      <c r="E266" s="31"/>
      <c r="F266" s="31"/>
      <c r="G266" s="31"/>
      <c r="H266" s="31"/>
      <c r="I266" s="31"/>
      <c r="J266" s="31"/>
      <c r="K266" s="31"/>
      <c r="L266" s="31"/>
      <c r="M266" s="31"/>
    </row>
    <row r="267" spans="1:13" ht="16.5">
      <c r="A267" s="31"/>
      <c r="B267" s="31"/>
      <c r="C267" s="31"/>
      <c r="D267" s="31"/>
      <c r="E267" s="31"/>
      <c r="F267" s="31"/>
      <c r="G267" s="31"/>
      <c r="H267" s="31"/>
      <c r="I267" s="31"/>
      <c r="J267" s="31"/>
      <c r="K267" s="31"/>
      <c r="L267" s="31"/>
      <c r="M267" s="31"/>
    </row>
    <row r="268" spans="1:13" ht="16.5">
      <c r="A268" s="31"/>
      <c r="B268" s="31"/>
      <c r="C268" s="31"/>
      <c r="D268" s="31"/>
      <c r="E268" s="31"/>
      <c r="F268" s="31"/>
      <c r="G268" s="31"/>
      <c r="H268" s="31"/>
      <c r="I268" s="31"/>
      <c r="J268" s="31"/>
      <c r="K268" s="31"/>
      <c r="L268" s="31"/>
      <c r="M268" s="31"/>
    </row>
    <row r="269" spans="1:13" ht="16.5">
      <c r="A269" s="31"/>
      <c r="B269" s="31"/>
      <c r="C269" s="31"/>
      <c r="D269" s="31"/>
      <c r="E269" s="31"/>
      <c r="F269" s="31"/>
      <c r="G269" s="31"/>
      <c r="H269" s="31"/>
      <c r="I269" s="31"/>
      <c r="J269" s="31"/>
      <c r="K269" s="31"/>
      <c r="L269" s="31"/>
      <c r="M269" s="31"/>
    </row>
    <row r="270" spans="1:13" ht="16.5">
      <c r="A270" s="31"/>
      <c r="B270" s="31"/>
      <c r="C270" s="31"/>
      <c r="D270" s="31"/>
      <c r="E270" s="31"/>
      <c r="F270" s="31"/>
      <c r="G270" s="31"/>
      <c r="H270" s="31"/>
      <c r="I270" s="31"/>
      <c r="J270" s="31"/>
      <c r="K270" s="31"/>
      <c r="L270" s="31"/>
      <c r="M270" s="31"/>
    </row>
    <row r="271" spans="1:13" ht="16.5">
      <c r="A271" s="31"/>
      <c r="B271" s="31"/>
      <c r="C271" s="31"/>
      <c r="D271" s="31"/>
      <c r="E271" s="31"/>
      <c r="F271" s="31"/>
      <c r="G271" s="31"/>
      <c r="H271" s="31"/>
      <c r="I271" s="31"/>
      <c r="J271" s="31"/>
      <c r="K271" s="31"/>
      <c r="L271" s="31"/>
      <c r="M271" s="31"/>
    </row>
    <row r="272" spans="1:13" ht="16.5">
      <c r="A272" s="31"/>
      <c r="B272" s="31"/>
      <c r="C272" s="31"/>
      <c r="D272" s="31"/>
      <c r="E272" s="31"/>
      <c r="F272" s="31"/>
      <c r="G272" s="31"/>
      <c r="H272" s="31"/>
      <c r="I272" s="31"/>
      <c r="J272" s="31"/>
      <c r="K272" s="31"/>
      <c r="L272" s="31"/>
      <c r="M272" s="31"/>
    </row>
    <row r="273" spans="1:13" ht="16.5">
      <c r="A273" s="31"/>
      <c r="B273" s="31"/>
      <c r="C273" s="31"/>
      <c r="D273" s="31"/>
      <c r="E273" s="31"/>
      <c r="F273" s="31"/>
      <c r="G273" s="31"/>
      <c r="H273" s="31"/>
      <c r="I273" s="31"/>
      <c r="J273" s="31"/>
      <c r="K273" s="31"/>
      <c r="L273" s="31"/>
      <c r="M273" s="31"/>
    </row>
    <row r="274" spans="1:13" ht="16.5">
      <c r="A274" s="31"/>
      <c r="B274" s="31"/>
      <c r="C274" s="31"/>
      <c r="D274" s="31"/>
      <c r="E274" s="31"/>
      <c r="F274" s="31"/>
      <c r="G274" s="31"/>
      <c r="H274" s="31"/>
      <c r="I274" s="31"/>
      <c r="J274" s="31"/>
      <c r="K274" s="31"/>
      <c r="L274" s="31"/>
      <c r="M274" s="31"/>
    </row>
    <row r="275" spans="1:13" ht="16.5">
      <c r="A275" s="31"/>
      <c r="B275" s="31"/>
      <c r="C275" s="31"/>
      <c r="D275" s="31"/>
      <c r="E275" s="31"/>
      <c r="F275" s="31"/>
      <c r="G275" s="31"/>
      <c r="H275" s="31"/>
      <c r="I275" s="31"/>
      <c r="J275" s="31"/>
      <c r="K275" s="31"/>
      <c r="L275" s="31"/>
      <c r="M275" s="31"/>
    </row>
    <row r="276" spans="1:13" ht="16.5">
      <c r="A276" s="31"/>
      <c r="B276" s="31"/>
      <c r="C276" s="31"/>
      <c r="D276" s="31"/>
      <c r="E276" s="31"/>
      <c r="F276" s="31"/>
      <c r="G276" s="31"/>
      <c r="H276" s="31"/>
      <c r="I276" s="31"/>
      <c r="J276" s="31"/>
      <c r="K276" s="31"/>
      <c r="L276" s="31"/>
      <c r="M276" s="31"/>
    </row>
    <row r="277" spans="1:13" ht="16.5">
      <c r="A277" s="31"/>
      <c r="B277" s="31"/>
      <c r="C277" s="31"/>
      <c r="D277" s="31"/>
      <c r="E277" s="31"/>
      <c r="F277" s="31"/>
      <c r="G277" s="31"/>
      <c r="H277" s="31"/>
      <c r="I277" s="31"/>
      <c r="J277" s="31"/>
      <c r="K277" s="31"/>
      <c r="L277" s="31"/>
      <c r="M277" s="31"/>
    </row>
    <row r="278" spans="1:13" ht="16.5">
      <c r="A278" s="31"/>
      <c r="B278" s="31"/>
      <c r="C278" s="31"/>
      <c r="D278" s="31"/>
      <c r="E278" s="31"/>
      <c r="F278" s="31"/>
      <c r="G278" s="31"/>
      <c r="H278" s="31"/>
      <c r="I278" s="31"/>
      <c r="J278" s="31"/>
      <c r="K278" s="31"/>
      <c r="L278" s="31"/>
      <c r="M278" s="31"/>
    </row>
    <row r="279" spans="1:13" ht="16.5">
      <c r="A279" s="31"/>
      <c r="B279" s="31"/>
      <c r="C279" s="31"/>
      <c r="D279" s="31"/>
      <c r="E279" s="31"/>
      <c r="F279" s="31"/>
      <c r="G279" s="31"/>
      <c r="H279" s="31"/>
      <c r="I279" s="31"/>
      <c r="J279" s="31"/>
      <c r="K279" s="31"/>
      <c r="L279" s="31"/>
      <c r="M279" s="31"/>
    </row>
    <row r="280" spans="1:13" ht="16.5">
      <c r="A280" s="31"/>
      <c r="B280" s="31"/>
      <c r="C280" s="31"/>
      <c r="D280" s="31"/>
      <c r="E280" s="31"/>
      <c r="F280" s="31"/>
      <c r="G280" s="31"/>
      <c r="H280" s="31"/>
      <c r="I280" s="31"/>
      <c r="J280" s="31"/>
      <c r="K280" s="31"/>
      <c r="L280" s="31"/>
      <c r="M280" s="31"/>
    </row>
    <row r="281" spans="1:13" ht="16.5">
      <c r="A281" s="31"/>
      <c r="B281" s="31"/>
      <c r="C281" s="31"/>
      <c r="D281" s="31"/>
      <c r="E281" s="31"/>
      <c r="F281" s="31"/>
      <c r="G281" s="31"/>
      <c r="H281" s="31"/>
      <c r="I281" s="31"/>
      <c r="J281" s="31"/>
      <c r="K281" s="31"/>
      <c r="L281" s="31"/>
      <c r="M281" s="31"/>
    </row>
    <row r="282" spans="1:13" ht="16.5">
      <c r="A282" s="31"/>
      <c r="B282" s="31"/>
      <c r="C282" s="31"/>
      <c r="D282" s="31"/>
      <c r="E282" s="31"/>
      <c r="F282" s="31"/>
      <c r="G282" s="31"/>
      <c r="H282" s="31"/>
      <c r="I282" s="31"/>
      <c r="J282" s="31"/>
      <c r="K282" s="31"/>
      <c r="L282" s="31"/>
      <c r="M282" s="31"/>
    </row>
    <row r="283" spans="1:13" ht="16.5">
      <c r="A283" s="31"/>
      <c r="B283" s="31"/>
      <c r="C283" s="31"/>
      <c r="D283" s="31"/>
      <c r="E283" s="31"/>
      <c r="F283" s="31"/>
      <c r="G283" s="31"/>
      <c r="H283" s="31"/>
      <c r="I283" s="31"/>
      <c r="J283" s="31"/>
      <c r="K283" s="31"/>
      <c r="L283" s="31"/>
      <c r="M283" s="31"/>
    </row>
    <row r="284" spans="1:13" ht="16.5">
      <c r="A284" s="31"/>
      <c r="B284" s="31"/>
      <c r="C284" s="31"/>
      <c r="D284" s="31"/>
      <c r="E284" s="31"/>
      <c r="F284" s="31"/>
      <c r="G284" s="31"/>
      <c r="H284" s="31"/>
      <c r="I284" s="31"/>
      <c r="J284" s="31"/>
      <c r="K284" s="31"/>
      <c r="L284" s="31"/>
      <c r="M284" s="31"/>
    </row>
    <row r="285" spans="1:13" ht="16.5">
      <c r="A285" s="31"/>
      <c r="B285" s="31"/>
      <c r="C285" s="31"/>
      <c r="D285" s="31"/>
      <c r="E285" s="31"/>
      <c r="F285" s="31"/>
      <c r="G285" s="31"/>
      <c r="H285" s="31"/>
      <c r="I285" s="31"/>
      <c r="J285" s="31"/>
      <c r="K285" s="31"/>
      <c r="L285" s="31"/>
      <c r="M285" s="31"/>
    </row>
    <row r="286" spans="1:13" ht="16.5">
      <c r="A286" s="31"/>
      <c r="B286" s="31"/>
      <c r="C286" s="31"/>
      <c r="D286" s="31"/>
      <c r="E286" s="31"/>
      <c r="F286" s="31"/>
      <c r="G286" s="31"/>
      <c r="H286" s="31"/>
      <c r="I286" s="31"/>
      <c r="J286" s="31"/>
      <c r="K286" s="31"/>
      <c r="L286" s="31"/>
      <c r="M286" s="31"/>
    </row>
    <row r="287" spans="1:13" ht="16.5">
      <c r="A287" s="31"/>
      <c r="B287" s="31"/>
      <c r="C287" s="31"/>
      <c r="D287" s="31"/>
      <c r="E287" s="31"/>
      <c r="F287" s="31"/>
      <c r="G287" s="31"/>
      <c r="H287" s="31"/>
      <c r="I287" s="31"/>
      <c r="J287" s="31"/>
      <c r="K287" s="31"/>
      <c r="L287" s="31"/>
      <c r="M287" s="31"/>
    </row>
    <row r="288" spans="1:13" ht="16.5">
      <c r="A288" s="31"/>
      <c r="B288" s="31"/>
      <c r="C288" s="31"/>
      <c r="D288" s="31"/>
      <c r="E288" s="31"/>
      <c r="F288" s="31"/>
      <c r="G288" s="31"/>
      <c r="H288" s="31"/>
      <c r="I288" s="31"/>
      <c r="J288" s="31"/>
      <c r="K288" s="31"/>
      <c r="L288" s="31"/>
      <c r="M288" s="31"/>
    </row>
    <row r="289" spans="1:13" ht="16.5">
      <c r="A289" s="31"/>
      <c r="B289" s="31"/>
      <c r="C289" s="31"/>
      <c r="D289" s="31"/>
      <c r="E289" s="31"/>
      <c r="F289" s="31"/>
      <c r="G289" s="31"/>
      <c r="H289" s="31"/>
      <c r="I289" s="31"/>
      <c r="J289" s="31"/>
      <c r="K289" s="31"/>
      <c r="L289" s="31"/>
      <c r="M289" s="31"/>
    </row>
    <row r="290" spans="1:13" ht="16.5">
      <c r="A290" s="31"/>
      <c r="B290" s="31"/>
      <c r="C290" s="31"/>
      <c r="D290" s="31"/>
      <c r="E290" s="31"/>
      <c r="F290" s="31"/>
      <c r="G290" s="31"/>
      <c r="H290" s="31"/>
      <c r="I290" s="31"/>
      <c r="J290" s="31"/>
      <c r="K290" s="31"/>
      <c r="L290" s="31"/>
      <c r="M290" s="31"/>
    </row>
    <row r="291" spans="1:13" ht="16.5">
      <c r="A291" s="31"/>
      <c r="B291" s="31"/>
      <c r="C291" s="31"/>
      <c r="D291" s="31"/>
      <c r="E291" s="31"/>
      <c r="F291" s="31"/>
      <c r="G291" s="31"/>
      <c r="H291" s="31"/>
      <c r="I291" s="31"/>
      <c r="J291" s="31"/>
      <c r="K291" s="31"/>
      <c r="L291" s="31"/>
      <c r="M291" s="31"/>
    </row>
    <row r="292" spans="1:13" ht="16.5">
      <c r="A292" s="31"/>
      <c r="B292" s="31"/>
      <c r="C292" s="31"/>
      <c r="D292" s="31"/>
      <c r="E292" s="31"/>
      <c r="F292" s="31"/>
      <c r="G292" s="31"/>
      <c r="H292" s="31"/>
      <c r="I292" s="31"/>
      <c r="J292" s="31"/>
      <c r="K292" s="31"/>
      <c r="L292" s="31"/>
      <c r="M292" s="31"/>
    </row>
    <row r="293" spans="1:13" ht="16.5">
      <c r="A293" s="31"/>
      <c r="B293" s="31"/>
      <c r="C293" s="31"/>
      <c r="D293" s="31"/>
      <c r="E293" s="31"/>
      <c r="F293" s="31"/>
      <c r="G293" s="31"/>
      <c r="H293" s="31"/>
      <c r="I293" s="31"/>
      <c r="J293" s="31"/>
      <c r="K293" s="31"/>
      <c r="L293" s="31"/>
      <c r="M293" s="31"/>
    </row>
    <row r="294" spans="1:13" ht="16.5">
      <c r="A294" s="31"/>
      <c r="B294" s="31"/>
      <c r="C294" s="31"/>
      <c r="D294" s="31"/>
      <c r="E294" s="31"/>
      <c r="F294" s="31"/>
      <c r="G294" s="31"/>
      <c r="H294" s="31"/>
      <c r="I294" s="31"/>
      <c r="J294" s="31"/>
      <c r="K294" s="31"/>
      <c r="L294" s="31"/>
      <c r="M294" s="31"/>
    </row>
    <row r="295" spans="1:13" ht="16.5">
      <c r="A295" s="31"/>
      <c r="B295" s="31"/>
      <c r="C295" s="31"/>
      <c r="D295" s="31"/>
      <c r="E295" s="31"/>
      <c r="F295" s="31"/>
      <c r="G295" s="31"/>
      <c r="H295" s="31"/>
      <c r="I295" s="31"/>
      <c r="J295" s="31"/>
      <c r="K295" s="31"/>
      <c r="L295" s="31"/>
      <c r="M295" s="31"/>
    </row>
    <row r="296" spans="1:13" ht="16.5">
      <c r="A296" s="31"/>
      <c r="B296" s="31"/>
      <c r="C296" s="31"/>
      <c r="D296" s="31"/>
      <c r="E296" s="31"/>
      <c r="F296" s="31"/>
      <c r="G296" s="31"/>
      <c r="H296" s="31"/>
      <c r="I296" s="31"/>
      <c r="J296" s="31"/>
      <c r="K296" s="31"/>
      <c r="L296" s="31"/>
      <c r="M296" s="31"/>
    </row>
    <row r="297" spans="1:13" ht="16.5">
      <c r="A297" s="31"/>
      <c r="B297" s="31"/>
      <c r="C297" s="31"/>
      <c r="D297" s="31"/>
      <c r="E297" s="31"/>
      <c r="F297" s="31"/>
      <c r="G297" s="31"/>
      <c r="H297" s="31"/>
      <c r="I297" s="31"/>
      <c r="J297" s="31"/>
      <c r="K297" s="31"/>
      <c r="L297" s="31"/>
      <c r="M297" s="31"/>
    </row>
    <row r="298" spans="1:13" ht="16.5">
      <c r="A298" s="31"/>
      <c r="B298" s="31"/>
      <c r="C298" s="31"/>
      <c r="D298" s="31"/>
      <c r="E298" s="31"/>
      <c r="F298" s="31"/>
      <c r="G298" s="31"/>
      <c r="H298" s="31"/>
      <c r="I298" s="31"/>
      <c r="J298" s="31"/>
      <c r="K298" s="31"/>
      <c r="L298" s="31"/>
      <c r="M298" s="31"/>
    </row>
    <row r="299" spans="1:13" ht="16.5">
      <c r="A299" s="31"/>
      <c r="B299" s="31"/>
      <c r="C299" s="31"/>
      <c r="D299" s="31"/>
      <c r="E299" s="31"/>
      <c r="F299" s="31"/>
      <c r="G299" s="31"/>
      <c r="H299" s="31"/>
      <c r="I299" s="31"/>
      <c r="J299" s="31"/>
      <c r="K299" s="31"/>
      <c r="L299" s="31"/>
      <c r="M299" s="31"/>
    </row>
    <row r="300" spans="1:13" ht="16.5">
      <c r="A300" s="31"/>
      <c r="B300" s="31"/>
      <c r="C300" s="31"/>
      <c r="D300" s="31"/>
      <c r="E300" s="31"/>
      <c r="F300" s="31"/>
      <c r="G300" s="31"/>
      <c r="H300" s="31"/>
      <c r="I300" s="31"/>
      <c r="J300" s="31"/>
      <c r="K300" s="31"/>
      <c r="L300" s="31"/>
      <c r="M300" s="31"/>
    </row>
    <row r="301" spans="1:13" ht="16.5">
      <c r="A301" s="31"/>
      <c r="B301" s="31"/>
      <c r="C301" s="31"/>
      <c r="D301" s="31"/>
      <c r="E301" s="31"/>
      <c r="F301" s="31"/>
      <c r="G301" s="31"/>
      <c r="H301" s="31"/>
      <c r="I301" s="31"/>
      <c r="J301" s="31"/>
      <c r="K301" s="31"/>
      <c r="L301" s="31"/>
      <c r="M301" s="31"/>
    </row>
    <row r="302" spans="1:13" ht="16.5">
      <c r="A302" s="31"/>
      <c r="B302" s="31"/>
      <c r="C302" s="31"/>
      <c r="D302" s="31"/>
      <c r="E302" s="31"/>
      <c r="F302" s="31"/>
      <c r="G302" s="31"/>
      <c r="H302" s="31"/>
      <c r="I302" s="31"/>
      <c r="J302" s="31"/>
      <c r="K302" s="31"/>
      <c r="L302" s="31"/>
      <c r="M302" s="31"/>
    </row>
    <row r="303" spans="1:13" ht="16.5">
      <c r="A303" s="31"/>
      <c r="B303" s="31"/>
      <c r="C303" s="31"/>
      <c r="D303" s="31"/>
      <c r="E303" s="31"/>
      <c r="F303" s="31"/>
      <c r="G303" s="31"/>
      <c r="H303" s="31"/>
      <c r="I303" s="31"/>
      <c r="J303" s="31"/>
      <c r="K303" s="31"/>
      <c r="L303" s="31"/>
      <c r="M303" s="31"/>
    </row>
    <row r="304" spans="1:13" ht="16.5">
      <c r="A304" s="31"/>
      <c r="B304" s="31"/>
      <c r="C304" s="31"/>
      <c r="D304" s="31"/>
      <c r="E304" s="31"/>
      <c r="F304" s="31"/>
      <c r="G304" s="31"/>
      <c r="H304" s="31"/>
      <c r="I304" s="31"/>
      <c r="J304" s="31"/>
      <c r="K304" s="31"/>
      <c r="L304" s="31"/>
      <c r="M304" s="31"/>
    </row>
    <row r="305" spans="1:13" ht="16.5">
      <c r="A305" s="31"/>
      <c r="B305" s="31"/>
      <c r="C305" s="31"/>
      <c r="D305" s="31"/>
      <c r="E305" s="31"/>
      <c r="F305" s="31"/>
      <c r="G305" s="31"/>
      <c r="H305" s="31"/>
      <c r="I305" s="31"/>
      <c r="J305" s="31"/>
      <c r="K305" s="31"/>
      <c r="L305" s="31"/>
      <c r="M305" s="31"/>
    </row>
    <row r="306" spans="1:13" ht="16.5">
      <c r="A306" s="31"/>
      <c r="B306" s="31"/>
      <c r="C306" s="31"/>
      <c r="D306" s="31"/>
      <c r="E306" s="31"/>
      <c r="F306" s="31"/>
      <c r="G306" s="31"/>
      <c r="H306" s="31"/>
      <c r="I306" s="31"/>
      <c r="J306" s="31"/>
      <c r="K306" s="31"/>
      <c r="L306" s="31"/>
      <c r="M306" s="31"/>
    </row>
    <row r="307" spans="1:13" ht="16.5">
      <c r="A307" s="31"/>
      <c r="B307" s="31"/>
      <c r="C307" s="31"/>
      <c r="D307" s="31"/>
      <c r="E307" s="31"/>
      <c r="F307" s="31"/>
      <c r="G307" s="31"/>
      <c r="H307" s="31"/>
      <c r="I307" s="31"/>
      <c r="J307" s="31"/>
      <c r="K307" s="31"/>
      <c r="L307" s="31"/>
      <c r="M307" s="31"/>
    </row>
    <row r="308" spans="1:13" ht="16.5">
      <c r="A308" s="31"/>
      <c r="B308" s="31"/>
      <c r="C308" s="31"/>
      <c r="D308" s="31"/>
      <c r="E308" s="31"/>
      <c r="F308" s="31"/>
      <c r="G308" s="31"/>
      <c r="H308" s="31"/>
      <c r="I308" s="31"/>
      <c r="J308" s="31"/>
      <c r="K308" s="31"/>
      <c r="L308" s="31"/>
      <c r="M308" s="31"/>
    </row>
    <row r="309" spans="1:13" ht="16.5">
      <c r="A309" s="31"/>
      <c r="B309" s="31"/>
      <c r="C309" s="31"/>
      <c r="D309" s="31"/>
      <c r="E309" s="31"/>
      <c r="F309" s="31"/>
      <c r="G309" s="31"/>
      <c r="H309" s="31"/>
      <c r="I309" s="31"/>
      <c r="J309" s="31"/>
      <c r="K309" s="31"/>
      <c r="L309" s="31"/>
      <c r="M309" s="31"/>
    </row>
    <row r="310" spans="1:13" ht="16.5">
      <c r="A310" s="31"/>
      <c r="B310" s="31"/>
      <c r="C310" s="31"/>
      <c r="D310" s="31"/>
      <c r="E310" s="31"/>
      <c r="F310" s="31"/>
      <c r="G310" s="31"/>
      <c r="H310" s="31"/>
      <c r="I310" s="31"/>
      <c r="J310" s="31"/>
      <c r="K310" s="31"/>
      <c r="L310" s="31"/>
      <c r="M310" s="31"/>
    </row>
    <row r="311" spans="1:13" ht="16.5">
      <c r="A311" s="31"/>
      <c r="B311" s="31"/>
      <c r="C311" s="31"/>
      <c r="D311" s="31"/>
      <c r="E311" s="31"/>
      <c r="F311" s="31"/>
      <c r="G311" s="31"/>
      <c r="H311" s="31"/>
      <c r="I311" s="31"/>
      <c r="J311" s="31"/>
      <c r="K311" s="31"/>
      <c r="L311" s="31"/>
      <c r="M311" s="31"/>
    </row>
    <row r="312" spans="1:13" ht="16.5">
      <c r="A312" s="31"/>
      <c r="B312" s="31"/>
      <c r="C312" s="31"/>
      <c r="D312" s="31"/>
      <c r="E312" s="31"/>
      <c r="F312" s="31"/>
      <c r="G312" s="31"/>
      <c r="H312" s="31"/>
      <c r="I312" s="31"/>
      <c r="J312" s="31"/>
      <c r="K312" s="31"/>
      <c r="L312" s="31"/>
      <c r="M312" s="31"/>
    </row>
    <row r="313" spans="1:13" ht="16.5">
      <c r="A313" s="31"/>
      <c r="B313" s="31"/>
      <c r="C313" s="31"/>
      <c r="D313" s="31"/>
      <c r="E313" s="31"/>
      <c r="F313" s="31"/>
      <c r="G313" s="31"/>
      <c r="H313" s="31"/>
      <c r="I313" s="31"/>
      <c r="J313" s="31"/>
      <c r="K313" s="31"/>
      <c r="L313" s="31"/>
      <c r="M313" s="31"/>
    </row>
    <row r="314" spans="1:13" ht="16.5">
      <c r="A314" s="31"/>
      <c r="B314" s="31"/>
      <c r="C314" s="31"/>
      <c r="D314" s="31"/>
      <c r="E314" s="31"/>
      <c r="F314" s="31"/>
      <c r="G314" s="31"/>
      <c r="H314" s="31"/>
      <c r="I314" s="31"/>
      <c r="J314" s="31"/>
      <c r="K314" s="31"/>
      <c r="L314" s="31"/>
      <c r="M314" s="31"/>
    </row>
    <row r="315" spans="1:13" ht="16.5">
      <c r="A315" s="31"/>
      <c r="B315" s="31"/>
      <c r="C315" s="31"/>
      <c r="D315" s="31"/>
      <c r="E315" s="31"/>
      <c r="F315" s="31"/>
      <c r="G315" s="31"/>
      <c r="H315" s="31"/>
      <c r="I315" s="31"/>
      <c r="J315" s="31"/>
      <c r="K315" s="31"/>
      <c r="L315" s="31"/>
      <c r="M315" s="31"/>
    </row>
    <row r="316" spans="1:13" ht="16.5">
      <c r="A316" s="31"/>
      <c r="B316" s="31"/>
      <c r="C316" s="31"/>
      <c r="D316" s="31"/>
      <c r="E316" s="31"/>
      <c r="F316" s="31"/>
      <c r="G316" s="31"/>
      <c r="H316" s="31"/>
      <c r="I316" s="31"/>
      <c r="J316" s="31"/>
      <c r="K316" s="31"/>
      <c r="L316" s="31"/>
      <c r="M316" s="31"/>
    </row>
    <row r="317" spans="1:13" ht="16.5">
      <c r="A317" s="31"/>
      <c r="B317" s="31"/>
      <c r="C317" s="31"/>
      <c r="D317" s="31"/>
      <c r="E317" s="31"/>
      <c r="F317" s="31"/>
      <c r="G317" s="31"/>
      <c r="H317" s="31"/>
      <c r="I317" s="31"/>
      <c r="J317" s="31"/>
      <c r="K317" s="31"/>
      <c r="L317" s="31"/>
      <c r="M317" s="31"/>
    </row>
    <row r="318" spans="1:13" ht="16.5">
      <c r="A318" s="31"/>
      <c r="B318" s="31"/>
      <c r="C318" s="31"/>
      <c r="D318" s="31"/>
      <c r="E318" s="31"/>
      <c r="F318" s="31"/>
      <c r="G318" s="31"/>
      <c r="H318" s="31"/>
      <c r="I318" s="31"/>
      <c r="J318" s="31"/>
      <c r="K318" s="31"/>
      <c r="L318" s="31"/>
      <c r="M318" s="31"/>
    </row>
    <row r="319" spans="1:13" ht="16.5">
      <c r="A319" s="31"/>
      <c r="B319" s="31"/>
      <c r="C319" s="31"/>
      <c r="D319" s="31"/>
      <c r="E319" s="31"/>
      <c r="F319" s="31"/>
      <c r="G319" s="31"/>
      <c r="H319" s="31"/>
      <c r="I319" s="31"/>
      <c r="J319" s="31"/>
      <c r="K319" s="31"/>
      <c r="L319" s="31"/>
      <c r="M319" s="31"/>
    </row>
    <row r="320" spans="1:13" ht="16.5">
      <c r="A320" s="31"/>
      <c r="B320" s="31"/>
      <c r="C320" s="31"/>
      <c r="D320" s="31"/>
      <c r="E320" s="31"/>
      <c r="F320" s="31"/>
      <c r="G320" s="31"/>
      <c r="H320" s="31"/>
      <c r="I320" s="31"/>
      <c r="J320" s="31"/>
      <c r="K320" s="31"/>
      <c r="L320" s="31"/>
      <c r="M320" s="31"/>
    </row>
    <row r="321" spans="1:13" ht="16.5">
      <c r="A321" s="31"/>
      <c r="B321" s="31"/>
      <c r="C321" s="31"/>
      <c r="D321" s="31"/>
      <c r="E321" s="31"/>
      <c r="F321" s="31"/>
      <c r="G321" s="31"/>
      <c r="H321" s="31"/>
      <c r="I321" s="31"/>
      <c r="J321" s="31"/>
      <c r="K321" s="31"/>
      <c r="L321" s="31"/>
      <c r="M321" s="31"/>
    </row>
    <row r="322" spans="1:13" ht="16.5">
      <c r="A322" s="31"/>
      <c r="B322" s="31"/>
      <c r="C322" s="31"/>
      <c r="D322" s="31"/>
      <c r="E322" s="31"/>
      <c r="F322" s="31"/>
      <c r="G322" s="31"/>
      <c r="H322" s="31"/>
      <c r="I322" s="31"/>
      <c r="J322" s="31"/>
      <c r="K322" s="31"/>
      <c r="L322" s="31"/>
      <c r="M322" s="31"/>
    </row>
    <row r="323" spans="1:13" ht="16.5">
      <c r="A323" s="31"/>
      <c r="B323" s="31"/>
      <c r="C323" s="31"/>
      <c r="D323" s="31"/>
      <c r="E323" s="31"/>
      <c r="F323" s="31"/>
      <c r="G323" s="31"/>
      <c r="H323" s="31"/>
      <c r="I323" s="31"/>
      <c r="J323" s="31"/>
      <c r="K323" s="31"/>
      <c r="L323" s="31"/>
      <c r="M323" s="31"/>
    </row>
    <row r="324" spans="1:13" ht="16.5">
      <c r="A324" s="31"/>
      <c r="B324" s="31"/>
      <c r="C324" s="31"/>
      <c r="D324" s="31"/>
      <c r="E324" s="31"/>
      <c r="F324" s="31"/>
      <c r="G324" s="31"/>
      <c r="H324" s="31"/>
      <c r="I324" s="31"/>
      <c r="J324" s="31"/>
      <c r="K324" s="31"/>
      <c r="L324" s="31"/>
      <c r="M324" s="31"/>
    </row>
    <row r="325" spans="1:13" ht="16.5">
      <c r="A325" s="31"/>
      <c r="B325" s="31"/>
      <c r="C325" s="31"/>
      <c r="D325" s="31"/>
      <c r="E325" s="31"/>
      <c r="F325" s="31"/>
      <c r="G325" s="31"/>
      <c r="H325" s="31"/>
      <c r="I325" s="31"/>
      <c r="J325" s="31"/>
      <c r="K325" s="31"/>
      <c r="L325" s="31"/>
      <c r="M325" s="31"/>
    </row>
    <row r="326" spans="1:13" ht="16.5">
      <c r="A326" s="31"/>
      <c r="B326" s="31"/>
      <c r="C326" s="31"/>
      <c r="D326" s="31"/>
      <c r="E326" s="31"/>
      <c r="F326" s="31"/>
      <c r="G326" s="31"/>
      <c r="H326" s="31"/>
      <c r="I326" s="31"/>
      <c r="J326" s="31"/>
      <c r="K326" s="31"/>
      <c r="L326" s="31"/>
      <c r="M326" s="31"/>
    </row>
    <row r="327" spans="1:13" ht="16.5">
      <c r="A327" s="31"/>
      <c r="B327" s="31"/>
      <c r="C327" s="31"/>
      <c r="D327" s="31"/>
      <c r="E327" s="31"/>
      <c r="F327" s="31"/>
      <c r="G327" s="31"/>
      <c r="H327" s="31"/>
      <c r="I327" s="31"/>
      <c r="J327" s="31"/>
      <c r="K327" s="31"/>
      <c r="L327" s="31"/>
      <c r="M327" s="31"/>
    </row>
    <row r="328" spans="1:13" ht="16.5">
      <c r="A328" s="31"/>
      <c r="B328" s="31"/>
      <c r="C328" s="31"/>
      <c r="D328" s="31"/>
      <c r="E328" s="31"/>
      <c r="F328" s="31"/>
      <c r="G328" s="31"/>
      <c r="H328" s="31"/>
      <c r="I328" s="31"/>
      <c r="J328" s="31"/>
      <c r="K328" s="31"/>
      <c r="L328" s="31"/>
      <c r="M328" s="31"/>
    </row>
    <row r="329" spans="1:13" ht="16.5">
      <c r="A329" s="31"/>
      <c r="B329" s="31"/>
      <c r="C329" s="31"/>
      <c r="D329" s="31"/>
      <c r="E329" s="31"/>
      <c r="F329" s="31"/>
      <c r="G329" s="31"/>
      <c r="H329" s="31"/>
      <c r="I329" s="31"/>
      <c r="J329" s="31"/>
      <c r="K329" s="31"/>
      <c r="L329" s="31"/>
      <c r="M329" s="31"/>
    </row>
    <row r="330" spans="1:13" ht="16.5">
      <c r="A330" s="31"/>
      <c r="B330" s="31"/>
      <c r="C330" s="31"/>
      <c r="D330" s="31"/>
      <c r="E330" s="31"/>
      <c r="F330" s="31"/>
      <c r="G330" s="31"/>
      <c r="H330" s="31"/>
      <c r="I330" s="31"/>
      <c r="J330" s="31"/>
      <c r="K330" s="31"/>
      <c r="L330" s="31"/>
      <c r="M330" s="31"/>
    </row>
    <row r="331" spans="1:13" ht="16.5">
      <c r="A331" s="31"/>
      <c r="B331" s="31"/>
      <c r="C331" s="31"/>
      <c r="D331" s="31"/>
      <c r="E331" s="31"/>
      <c r="F331" s="31"/>
      <c r="G331" s="31"/>
      <c r="H331" s="31"/>
      <c r="I331" s="31"/>
      <c r="J331" s="31"/>
      <c r="K331" s="31"/>
      <c r="L331" s="31"/>
      <c r="M331" s="31"/>
    </row>
    <row r="332" spans="1:13" ht="16.5">
      <c r="A332" s="31"/>
      <c r="B332" s="31"/>
      <c r="C332" s="31"/>
      <c r="D332" s="31"/>
      <c r="E332" s="31"/>
      <c r="F332" s="31"/>
      <c r="G332" s="31"/>
      <c r="H332" s="31"/>
      <c r="I332" s="31"/>
      <c r="J332" s="31"/>
      <c r="K332" s="31"/>
      <c r="L332" s="31"/>
      <c r="M332" s="31"/>
    </row>
    <row r="333" spans="1:13" ht="16.5">
      <c r="A333" s="31"/>
      <c r="B333" s="31"/>
      <c r="C333" s="31"/>
      <c r="D333" s="31"/>
      <c r="E333" s="31"/>
      <c r="F333" s="31"/>
      <c r="G333" s="31"/>
      <c r="H333" s="31"/>
      <c r="I333" s="31"/>
      <c r="J333" s="31"/>
      <c r="K333" s="31"/>
      <c r="L333" s="31"/>
      <c r="M333" s="31"/>
    </row>
    <row r="334" spans="1:13" ht="16.5">
      <c r="A334" s="31"/>
      <c r="B334" s="31"/>
      <c r="C334" s="31"/>
      <c r="D334" s="31"/>
      <c r="E334" s="31"/>
      <c r="F334" s="31"/>
      <c r="G334" s="31"/>
      <c r="H334" s="31"/>
      <c r="I334" s="31"/>
      <c r="J334" s="31"/>
      <c r="K334" s="31"/>
      <c r="L334" s="31"/>
      <c r="M334" s="31"/>
    </row>
    <row r="335" spans="1:13" ht="16.5">
      <c r="A335" s="31"/>
      <c r="B335" s="31"/>
      <c r="C335" s="31"/>
      <c r="D335" s="31"/>
      <c r="E335" s="31"/>
      <c r="F335" s="31"/>
      <c r="G335" s="31"/>
      <c r="H335" s="31"/>
      <c r="I335" s="31"/>
      <c r="J335" s="31"/>
      <c r="K335" s="31"/>
      <c r="L335" s="31"/>
      <c r="M335" s="31"/>
    </row>
    <row r="336" spans="1:13" ht="16.5">
      <c r="A336" s="31"/>
      <c r="B336" s="31"/>
      <c r="C336" s="31"/>
      <c r="D336" s="31"/>
      <c r="E336" s="31"/>
      <c r="F336" s="31"/>
      <c r="G336" s="31"/>
      <c r="H336" s="31"/>
      <c r="I336" s="31"/>
      <c r="J336" s="31"/>
      <c r="K336" s="31"/>
      <c r="L336" s="31"/>
      <c r="M336" s="31"/>
    </row>
    <row r="337" spans="1:13" ht="16.5">
      <c r="A337" s="31"/>
      <c r="B337" s="31"/>
      <c r="C337" s="31"/>
      <c r="D337" s="31"/>
      <c r="E337" s="31"/>
      <c r="F337" s="31"/>
      <c r="G337" s="31"/>
      <c r="H337" s="31"/>
      <c r="I337" s="31"/>
      <c r="J337" s="31"/>
      <c r="K337" s="31"/>
      <c r="L337" s="31"/>
      <c r="M337" s="31"/>
    </row>
    <row r="338" spans="1:13" ht="16.5">
      <c r="A338" s="31"/>
      <c r="B338" s="31"/>
      <c r="C338" s="31"/>
      <c r="D338" s="31"/>
      <c r="E338" s="31"/>
      <c r="F338" s="31"/>
      <c r="G338" s="31"/>
      <c r="H338" s="31"/>
      <c r="I338" s="31"/>
      <c r="J338" s="31"/>
      <c r="K338" s="31"/>
      <c r="L338" s="31"/>
      <c r="M338" s="31"/>
    </row>
    <row r="339" spans="1:13" ht="16.5">
      <c r="A339" s="31"/>
      <c r="B339" s="31"/>
      <c r="C339" s="31"/>
      <c r="D339" s="31"/>
      <c r="E339" s="31"/>
      <c r="F339" s="31"/>
      <c r="G339" s="31"/>
      <c r="H339" s="31"/>
      <c r="I339" s="31"/>
      <c r="J339" s="31"/>
      <c r="K339" s="31"/>
      <c r="L339" s="31"/>
      <c r="M339" s="31"/>
    </row>
    <row r="340" spans="1:13" ht="16.5">
      <c r="A340" s="31"/>
      <c r="B340" s="31"/>
      <c r="C340" s="31"/>
      <c r="D340" s="31"/>
      <c r="E340" s="31"/>
      <c r="F340" s="31"/>
      <c r="G340" s="31"/>
      <c r="H340" s="31"/>
      <c r="I340" s="31"/>
      <c r="J340" s="31"/>
      <c r="K340" s="31"/>
      <c r="L340" s="31"/>
      <c r="M340" s="31"/>
    </row>
    <row r="341" spans="1:13" ht="16.5">
      <c r="A341" s="31"/>
      <c r="B341" s="31"/>
      <c r="C341" s="31"/>
      <c r="D341" s="31"/>
      <c r="E341" s="31"/>
      <c r="F341" s="31"/>
      <c r="G341" s="31"/>
      <c r="H341" s="31"/>
      <c r="I341" s="31"/>
      <c r="J341" s="31"/>
      <c r="K341" s="31"/>
      <c r="L341" s="31"/>
      <c r="M341" s="31"/>
    </row>
    <row r="342" spans="1:13" ht="16.5">
      <c r="A342" s="31"/>
      <c r="B342" s="31"/>
      <c r="C342" s="31"/>
      <c r="D342" s="31"/>
      <c r="E342" s="31"/>
      <c r="F342" s="31"/>
      <c r="G342" s="31"/>
      <c r="H342" s="31"/>
      <c r="I342" s="31"/>
      <c r="J342" s="31"/>
      <c r="K342" s="31"/>
      <c r="L342" s="31"/>
      <c r="M342" s="31"/>
    </row>
    <row r="343" spans="1:13" ht="16.5">
      <c r="A343" s="31"/>
      <c r="B343" s="31"/>
      <c r="C343" s="31"/>
      <c r="D343" s="31"/>
      <c r="E343" s="31"/>
      <c r="F343" s="31"/>
      <c r="G343" s="31"/>
      <c r="H343" s="31"/>
      <c r="I343" s="31"/>
      <c r="J343" s="31"/>
      <c r="K343" s="31"/>
      <c r="L343" s="31"/>
      <c r="M343" s="31"/>
    </row>
    <row r="344" spans="1:13" ht="16.5">
      <c r="A344" s="31"/>
      <c r="B344" s="31"/>
      <c r="C344" s="31"/>
      <c r="D344" s="31"/>
      <c r="E344" s="31"/>
      <c r="F344" s="31"/>
      <c r="G344" s="31"/>
      <c r="H344" s="31"/>
      <c r="I344" s="31"/>
      <c r="J344" s="31"/>
      <c r="K344" s="31"/>
      <c r="L344" s="31"/>
      <c r="M344" s="31"/>
    </row>
    <row r="345" spans="1:13" ht="16.5">
      <c r="A345" s="31"/>
      <c r="B345" s="31"/>
      <c r="C345" s="31"/>
      <c r="D345" s="31"/>
      <c r="E345" s="31"/>
      <c r="F345" s="31"/>
      <c r="G345" s="31"/>
      <c r="H345" s="31"/>
      <c r="I345" s="31"/>
      <c r="J345" s="31"/>
      <c r="K345" s="31"/>
      <c r="L345" s="31"/>
      <c r="M345" s="31"/>
    </row>
    <row r="346" spans="1:13" ht="16.5">
      <c r="A346" s="31"/>
      <c r="B346" s="31"/>
      <c r="C346" s="31"/>
      <c r="D346" s="31"/>
      <c r="E346" s="31"/>
      <c r="F346" s="31"/>
      <c r="G346" s="31"/>
      <c r="H346" s="31"/>
      <c r="I346" s="31"/>
      <c r="J346" s="31"/>
      <c r="K346" s="31"/>
      <c r="L346" s="31"/>
      <c r="M346" s="31"/>
    </row>
    <row r="347" spans="1:13" ht="16.5">
      <c r="A347" s="31"/>
      <c r="B347" s="31"/>
      <c r="C347" s="31"/>
      <c r="D347" s="31"/>
      <c r="E347" s="31"/>
      <c r="F347" s="31"/>
      <c r="G347" s="31"/>
      <c r="H347" s="31"/>
      <c r="I347" s="31"/>
      <c r="J347" s="31"/>
      <c r="K347" s="31"/>
      <c r="L347" s="31"/>
      <c r="M347" s="31"/>
    </row>
    <row r="348" spans="1:13" ht="16.5">
      <c r="A348" s="31"/>
      <c r="B348" s="31"/>
      <c r="C348" s="31"/>
      <c r="D348" s="31"/>
      <c r="E348" s="31"/>
      <c r="F348" s="31"/>
      <c r="G348" s="31"/>
      <c r="H348" s="31"/>
      <c r="I348" s="31"/>
      <c r="J348" s="31"/>
      <c r="K348" s="31"/>
      <c r="L348" s="31"/>
      <c r="M348" s="31"/>
    </row>
    <row r="349" spans="1:13" ht="16.5">
      <c r="A349" s="31"/>
      <c r="B349" s="31"/>
      <c r="C349" s="31"/>
      <c r="D349" s="31"/>
      <c r="E349" s="31"/>
      <c r="F349" s="31"/>
      <c r="G349" s="31"/>
      <c r="H349" s="31"/>
      <c r="I349" s="31"/>
      <c r="J349" s="31"/>
      <c r="K349" s="31"/>
      <c r="L349" s="31"/>
      <c r="M349" s="31"/>
    </row>
    <row r="350" spans="1:13" ht="16.5">
      <c r="A350" s="31"/>
      <c r="B350" s="31"/>
      <c r="C350" s="31"/>
      <c r="D350" s="31"/>
      <c r="E350" s="31"/>
      <c r="F350" s="31"/>
      <c r="G350" s="31"/>
      <c r="H350" s="31"/>
      <c r="I350" s="31"/>
      <c r="J350" s="31"/>
      <c r="K350" s="31"/>
      <c r="L350" s="31"/>
      <c r="M350" s="31"/>
    </row>
    <row r="351" spans="1:13" ht="16.5">
      <c r="A351" s="31"/>
      <c r="B351" s="31"/>
      <c r="C351" s="31"/>
      <c r="D351" s="31"/>
      <c r="E351" s="31"/>
      <c r="F351" s="31"/>
      <c r="G351" s="31"/>
      <c r="H351" s="31"/>
      <c r="I351" s="31"/>
      <c r="J351" s="31"/>
      <c r="K351" s="31"/>
      <c r="L351" s="31"/>
      <c r="M351" s="31"/>
    </row>
    <row r="352" spans="1:13" ht="16.5">
      <c r="A352" s="31"/>
      <c r="B352" s="31"/>
      <c r="C352" s="31"/>
      <c r="D352" s="31"/>
      <c r="E352" s="31"/>
      <c r="F352" s="31"/>
      <c r="G352" s="31"/>
      <c r="H352" s="31"/>
      <c r="I352" s="31"/>
      <c r="J352" s="31"/>
      <c r="K352" s="31"/>
      <c r="L352" s="31"/>
      <c r="M352" s="31"/>
    </row>
    <row r="353" spans="1:13" ht="16.5">
      <c r="A353" s="31"/>
      <c r="B353" s="31"/>
      <c r="C353" s="31"/>
      <c r="D353" s="31"/>
      <c r="E353" s="31"/>
      <c r="F353" s="31"/>
      <c r="G353" s="31"/>
      <c r="H353" s="31"/>
      <c r="I353" s="31"/>
      <c r="J353" s="31"/>
      <c r="K353" s="31"/>
      <c r="L353" s="31"/>
      <c r="M353" s="31"/>
    </row>
    <row r="354" spans="1:13" ht="16.5">
      <c r="A354" s="31"/>
      <c r="B354" s="31"/>
      <c r="C354" s="31"/>
      <c r="D354" s="31"/>
      <c r="E354" s="31"/>
      <c r="F354" s="31"/>
      <c r="G354" s="31"/>
      <c r="H354" s="31"/>
      <c r="I354" s="31"/>
      <c r="J354" s="31"/>
      <c r="K354" s="31"/>
      <c r="L354" s="31"/>
      <c r="M354" s="31"/>
    </row>
    <row r="355" spans="1:13" ht="16.5">
      <c r="A355" s="31"/>
      <c r="B355" s="31"/>
      <c r="C355" s="31"/>
      <c r="D355" s="31"/>
      <c r="E355" s="31"/>
      <c r="F355" s="31"/>
      <c r="G355" s="31"/>
      <c r="H355" s="31"/>
      <c r="I355" s="31"/>
      <c r="J355" s="31"/>
      <c r="K355" s="31"/>
      <c r="L355" s="31"/>
      <c r="M355" s="31"/>
    </row>
    <row r="356" spans="1:13" ht="16.5">
      <c r="A356" s="31"/>
      <c r="B356" s="31"/>
      <c r="C356" s="31"/>
      <c r="D356" s="31"/>
      <c r="E356" s="31"/>
      <c r="F356" s="31"/>
      <c r="G356" s="31"/>
      <c r="H356" s="31"/>
      <c r="I356" s="31"/>
      <c r="J356" s="31"/>
      <c r="K356" s="31"/>
      <c r="L356" s="31"/>
      <c r="M356" s="31"/>
    </row>
    <row r="357" spans="1:13" ht="16.5">
      <c r="A357" s="31"/>
      <c r="B357" s="31"/>
      <c r="C357" s="31"/>
      <c r="D357" s="31"/>
      <c r="E357" s="31"/>
      <c r="F357" s="31"/>
      <c r="G357" s="31"/>
      <c r="H357" s="31"/>
      <c r="I357" s="31"/>
      <c r="J357" s="31"/>
      <c r="K357" s="31"/>
      <c r="L357" s="31"/>
      <c r="M357" s="31"/>
    </row>
    <row r="358" spans="1:13" ht="16.5">
      <c r="A358" s="31"/>
      <c r="B358" s="31"/>
      <c r="C358" s="31"/>
      <c r="D358" s="31"/>
      <c r="E358" s="31"/>
      <c r="F358" s="31"/>
      <c r="G358" s="31"/>
      <c r="H358" s="31"/>
      <c r="I358" s="31"/>
      <c r="J358" s="31"/>
      <c r="K358" s="31"/>
      <c r="L358" s="31"/>
      <c r="M358" s="31"/>
    </row>
    <row r="359" spans="1:13" ht="16.5">
      <c r="A359" s="31"/>
      <c r="B359" s="31"/>
      <c r="C359" s="31"/>
      <c r="D359" s="31"/>
      <c r="E359" s="31"/>
      <c r="F359" s="31"/>
      <c r="G359" s="31"/>
      <c r="H359" s="31"/>
      <c r="I359" s="31"/>
      <c r="J359" s="31"/>
      <c r="K359" s="31"/>
      <c r="L359" s="31"/>
      <c r="M359" s="31"/>
    </row>
    <row r="360" spans="1:13" ht="16.5">
      <c r="A360" s="31"/>
      <c r="B360" s="31"/>
      <c r="C360" s="31"/>
      <c r="D360" s="31"/>
      <c r="E360" s="31"/>
      <c r="F360" s="31"/>
      <c r="G360" s="31"/>
      <c r="H360" s="31"/>
      <c r="I360" s="31"/>
      <c r="J360" s="31"/>
      <c r="K360" s="31"/>
      <c r="L360" s="31"/>
      <c r="M360" s="31"/>
    </row>
    <row r="361" spans="1:13" ht="16.5">
      <c r="A361" s="31"/>
      <c r="B361" s="31"/>
      <c r="C361" s="31"/>
      <c r="D361" s="31"/>
      <c r="E361" s="31"/>
      <c r="F361" s="31"/>
      <c r="G361" s="31"/>
      <c r="H361" s="31"/>
      <c r="I361" s="31"/>
      <c r="J361" s="31"/>
      <c r="K361" s="31"/>
      <c r="L361" s="31"/>
      <c r="M361" s="31"/>
    </row>
    <row r="362" spans="1:13" ht="16.5">
      <c r="A362" s="31"/>
      <c r="B362" s="31"/>
      <c r="C362" s="31"/>
      <c r="D362" s="31"/>
      <c r="E362" s="31"/>
      <c r="F362" s="31"/>
      <c r="G362" s="31"/>
      <c r="H362" s="31"/>
      <c r="I362" s="31"/>
      <c r="J362" s="31"/>
      <c r="K362" s="31"/>
      <c r="L362" s="31"/>
      <c r="M362" s="31"/>
    </row>
    <row r="363" spans="1:13" ht="16.5">
      <c r="A363" s="31"/>
      <c r="B363" s="31"/>
      <c r="C363" s="31"/>
      <c r="D363" s="31"/>
      <c r="E363" s="31"/>
      <c r="F363" s="31"/>
      <c r="G363" s="31"/>
      <c r="H363" s="31"/>
      <c r="I363" s="31"/>
      <c r="J363" s="31"/>
      <c r="K363" s="31"/>
      <c r="L363" s="31"/>
      <c r="M363" s="31"/>
    </row>
    <row r="364" spans="1:13" ht="16.5">
      <c r="A364" s="31"/>
      <c r="B364" s="31"/>
      <c r="C364" s="31"/>
      <c r="D364" s="31"/>
      <c r="E364" s="31"/>
      <c r="F364" s="31"/>
      <c r="G364" s="31"/>
      <c r="H364" s="31"/>
      <c r="I364" s="31"/>
      <c r="J364" s="31"/>
      <c r="K364" s="31"/>
      <c r="L364" s="31"/>
      <c r="M364" s="31"/>
    </row>
    <row r="365" spans="1:13" ht="16.5">
      <c r="A365" s="31"/>
      <c r="B365" s="31"/>
      <c r="C365" s="31"/>
      <c r="D365" s="31"/>
      <c r="E365" s="31"/>
      <c r="F365" s="31"/>
      <c r="G365" s="31"/>
      <c r="H365" s="31"/>
      <c r="I365" s="31"/>
      <c r="J365" s="31"/>
      <c r="K365" s="31"/>
      <c r="L365" s="31"/>
      <c r="M365" s="31"/>
    </row>
    <row r="366" spans="1:13" ht="16.5">
      <c r="A366" s="31"/>
      <c r="B366" s="31"/>
      <c r="C366" s="31"/>
      <c r="D366" s="31"/>
      <c r="E366" s="31"/>
      <c r="F366" s="31"/>
      <c r="G366" s="31"/>
      <c r="H366" s="31"/>
      <c r="I366" s="31"/>
      <c r="J366" s="31"/>
      <c r="K366" s="31"/>
      <c r="L366" s="31"/>
      <c r="M366" s="31"/>
    </row>
    <row r="367" spans="1:13" ht="16.5">
      <c r="A367" s="31"/>
      <c r="B367" s="31"/>
      <c r="C367" s="31"/>
      <c r="D367" s="31"/>
      <c r="E367" s="31"/>
      <c r="F367" s="31"/>
      <c r="G367" s="31"/>
      <c r="H367" s="31"/>
      <c r="I367" s="31"/>
      <c r="J367" s="31"/>
      <c r="K367" s="31"/>
      <c r="L367" s="31"/>
      <c r="M367" s="31"/>
    </row>
    <row r="368" spans="1:13" ht="16.5">
      <c r="A368" s="31"/>
      <c r="B368" s="31"/>
      <c r="C368" s="31"/>
      <c r="D368" s="31"/>
      <c r="E368" s="31"/>
      <c r="F368" s="31"/>
      <c r="G368" s="31"/>
      <c r="H368" s="31"/>
      <c r="I368" s="31"/>
      <c r="J368" s="31"/>
      <c r="K368" s="31"/>
      <c r="L368" s="31"/>
      <c r="M368" s="31"/>
    </row>
    <row r="369" spans="1:13" ht="16.5">
      <c r="A369" s="31"/>
      <c r="B369" s="31"/>
      <c r="C369" s="31"/>
      <c r="D369" s="31"/>
      <c r="E369" s="31"/>
      <c r="F369" s="31"/>
      <c r="G369" s="31"/>
      <c r="H369" s="31"/>
      <c r="I369" s="31"/>
      <c r="J369" s="31"/>
      <c r="K369" s="31"/>
      <c r="L369" s="31"/>
      <c r="M369" s="31"/>
    </row>
    <row r="370" spans="1:13" ht="16.5">
      <c r="A370" s="31"/>
      <c r="B370" s="31"/>
      <c r="C370" s="31"/>
      <c r="D370" s="31"/>
      <c r="E370" s="31"/>
      <c r="F370" s="31"/>
      <c r="G370" s="31"/>
      <c r="H370" s="31"/>
      <c r="I370" s="31"/>
      <c r="J370" s="31"/>
      <c r="K370" s="31"/>
      <c r="L370" s="31"/>
      <c r="M370" s="31"/>
    </row>
    <row r="371" spans="1:13" ht="16.5">
      <c r="A371" s="31"/>
      <c r="B371" s="31"/>
      <c r="C371" s="31"/>
      <c r="D371" s="31"/>
      <c r="E371" s="31"/>
      <c r="F371" s="31"/>
      <c r="G371" s="31"/>
      <c r="H371" s="31"/>
      <c r="I371" s="31"/>
      <c r="J371" s="31"/>
      <c r="K371" s="31"/>
      <c r="L371" s="31"/>
      <c r="M371" s="31"/>
    </row>
    <row r="372" spans="1:13" ht="16.5">
      <c r="A372" s="31"/>
      <c r="B372" s="31"/>
      <c r="C372" s="31"/>
      <c r="D372" s="31"/>
      <c r="E372" s="31"/>
      <c r="F372" s="31"/>
      <c r="G372" s="31"/>
      <c r="H372" s="31"/>
      <c r="I372" s="31"/>
      <c r="J372" s="31"/>
      <c r="K372" s="31"/>
      <c r="L372" s="31"/>
      <c r="M372" s="31"/>
    </row>
    <row r="373" spans="1:13" ht="16.5">
      <c r="A373" s="31"/>
      <c r="B373" s="31"/>
      <c r="C373" s="31"/>
      <c r="D373" s="31"/>
      <c r="E373" s="31"/>
      <c r="F373" s="31"/>
      <c r="G373" s="31"/>
      <c r="H373" s="31"/>
      <c r="I373" s="31"/>
      <c r="J373" s="31"/>
      <c r="K373" s="31"/>
      <c r="L373" s="31"/>
      <c r="M373" s="31"/>
    </row>
    <row r="374" spans="1:13" ht="16.5">
      <c r="A374" s="31"/>
      <c r="B374" s="31"/>
      <c r="C374" s="31"/>
      <c r="D374" s="31"/>
      <c r="E374" s="31"/>
      <c r="F374" s="31"/>
      <c r="G374" s="31"/>
      <c r="H374" s="31"/>
      <c r="I374" s="31"/>
      <c r="J374" s="31"/>
      <c r="K374" s="31"/>
      <c r="L374" s="31"/>
      <c r="M374" s="31"/>
    </row>
    <row r="375" spans="1:13" ht="16.5">
      <c r="A375" s="31"/>
      <c r="B375" s="31"/>
      <c r="C375" s="31"/>
      <c r="D375" s="31"/>
      <c r="E375" s="31"/>
      <c r="F375" s="31"/>
      <c r="G375" s="31"/>
      <c r="H375" s="31"/>
      <c r="I375" s="31"/>
      <c r="J375" s="31"/>
      <c r="K375" s="31"/>
      <c r="L375" s="31"/>
      <c r="M375" s="31"/>
    </row>
    <row r="376" spans="1:13" ht="16.5">
      <c r="A376" s="31"/>
      <c r="B376" s="31"/>
      <c r="C376" s="31"/>
      <c r="D376" s="31"/>
      <c r="E376" s="31"/>
      <c r="F376" s="31"/>
      <c r="G376" s="31"/>
      <c r="H376" s="31"/>
      <c r="I376" s="31"/>
      <c r="J376" s="31"/>
      <c r="K376" s="31"/>
      <c r="L376" s="31"/>
      <c r="M376" s="31"/>
    </row>
    <row r="377" spans="1:13" ht="16.5">
      <c r="A377" s="31"/>
      <c r="B377" s="31"/>
      <c r="C377" s="31"/>
      <c r="D377" s="31"/>
      <c r="E377" s="31"/>
      <c r="F377" s="31"/>
      <c r="G377" s="31"/>
      <c r="H377" s="31"/>
      <c r="I377" s="31"/>
      <c r="J377" s="31"/>
      <c r="K377" s="31"/>
      <c r="L377" s="31"/>
      <c r="M377" s="31"/>
    </row>
    <row r="378" spans="1:13" ht="16.5">
      <c r="A378" s="31"/>
      <c r="B378" s="31"/>
      <c r="C378" s="31"/>
      <c r="D378" s="31"/>
      <c r="E378" s="31"/>
      <c r="F378" s="31"/>
      <c r="G378" s="31"/>
      <c r="H378" s="31"/>
      <c r="I378" s="31"/>
      <c r="J378" s="31"/>
      <c r="K378" s="31"/>
      <c r="L378" s="31"/>
      <c r="M378" s="31"/>
    </row>
    <row r="379" spans="1:13" ht="16.5">
      <c r="A379" s="31"/>
      <c r="B379" s="31"/>
      <c r="C379" s="31"/>
      <c r="D379" s="31"/>
      <c r="E379" s="31"/>
      <c r="F379" s="31"/>
      <c r="G379" s="31"/>
      <c r="H379" s="31"/>
      <c r="I379" s="31"/>
      <c r="J379" s="31"/>
      <c r="K379" s="31"/>
      <c r="L379" s="31"/>
      <c r="M379" s="31"/>
    </row>
    <row r="380" spans="1:13" ht="16.5">
      <c r="A380" s="31"/>
      <c r="B380" s="31"/>
      <c r="C380" s="31"/>
      <c r="D380" s="31"/>
      <c r="E380" s="31"/>
      <c r="F380" s="31"/>
      <c r="G380" s="31"/>
      <c r="H380" s="31"/>
      <c r="I380" s="31"/>
      <c r="J380" s="31"/>
      <c r="K380" s="31"/>
      <c r="L380" s="31"/>
      <c r="M380" s="31"/>
    </row>
    <row r="381" spans="1:13" ht="16.5">
      <c r="A381" s="31"/>
      <c r="B381" s="31"/>
      <c r="C381" s="31"/>
      <c r="D381" s="31"/>
      <c r="E381" s="31"/>
      <c r="F381" s="31"/>
      <c r="G381" s="31"/>
      <c r="H381" s="31"/>
      <c r="I381" s="31"/>
      <c r="J381" s="31"/>
      <c r="K381" s="31"/>
      <c r="L381" s="31"/>
      <c r="M381" s="31"/>
    </row>
    <row r="382" spans="1:13" ht="16.5">
      <c r="A382" s="31"/>
      <c r="B382" s="31"/>
      <c r="C382" s="31"/>
      <c r="D382" s="31"/>
      <c r="E382" s="31"/>
      <c r="F382" s="31"/>
      <c r="G382" s="31"/>
      <c r="H382" s="31"/>
      <c r="I382" s="31"/>
      <c r="J382" s="31"/>
      <c r="K382" s="31"/>
      <c r="L382" s="31"/>
      <c r="M382" s="31"/>
    </row>
    <row r="383" spans="1:13" ht="16.5">
      <c r="A383" s="31"/>
      <c r="B383" s="31"/>
      <c r="C383" s="31"/>
      <c r="D383" s="31"/>
      <c r="E383" s="31"/>
      <c r="F383" s="31"/>
      <c r="G383" s="31"/>
      <c r="H383" s="31"/>
      <c r="I383" s="31"/>
      <c r="J383" s="31"/>
      <c r="K383" s="31"/>
      <c r="L383" s="31"/>
      <c r="M383" s="31"/>
    </row>
    <row r="384" spans="1:13" ht="16.5">
      <c r="A384" s="31"/>
      <c r="B384" s="31"/>
      <c r="C384" s="31"/>
      <c r="D384" s="31"/>
      <c r="E384" s="31"/>
      <c r="F384" s="31"/>
      <c r="G384" s="31"/>
      <c r="H384" s="31"/>
      <c r="I384" s="31"/>
      <c r="J384" s="31"/>
      <c r="K384" s="31"/>
      <c r="L384" s="31"/>
      <c r="M384" s="31"/>
    </row>
    <row r="385" spans="1:13" ht="16.5">
      <c r="A385" s="31"/>
      <c r="B385" s="31"/>
      <c r="C385" s="31"/>
      <c r="D385" s="31"/>
      <c r="E385" s="31"/>
      <c r="F385" s="31"/>
      <c r="G385" s="31"/>
      <c r="H385" s="31"/>
      <c r="I385" s="31"/>
      <c r="J385" s="31"/>
      <c r="K385" s="31"/>
      <c r="L385" s="31"/>
      <c r="M385" s="31"/>
    </row>
    <row r="386" spans="1:13" ht="16.5">
      <c r="A386" s="31"/>
      <c r="B386" s="31"/>
      <c r="C386" s="31"/>
      <c r="D386" s="31"/>
      <c r="E386" s="31"/>
      <c r="F386" s="31"/>
      <c r="G386" s="31"/>
      <c r="H386" s="31"/>
      <c r="I386" s="31"/>
      <c r="J386" s="31"/>
      <c r="K386" s="31"/>
      <c r="L386" s="31"/>
      <c r="M386" s="31"/>
    </row>
    <row r="387" spans="1:13" ht="16.5">
      <c r="A387" s="31"/>
      <c r="B387" s="31"/>
      <c r="C387" s="31"/>
      <c r="D387" s="31"/>
      <c r="E387" s="31"/>
      <c r="F387" s="31"/>
      <c r="G387" s="31"/>
      <c r="H387" s="31"/>
      <c r="I387" s="31"/>
      <c r="J387" s="31"/>
      <c r="K387" s="31"/>
      <c r="L387" s="31"/>
      <c r="M387" s="31"/>
    </row>
    <row r="388" spans="1:13" ht="16.5">
      <c r="A388" s="31"/>
      <c r="B388" s="31"/>
      <c r="C388" s="31"/>
      <c r="D388" s="31"/>
      <c r="E388" s="31"/>
      <c r="F388" s="31"/>
      <c r="G388" s="31"/>
      <c r="H388" s="31"/>
      <c r="I388" s="31"/>
      <c r="J388" s="31"/>
      <c r="K388" s="31"/>
      <c r="L388" s="31"/>
      <c r="M388" s="31"/>
    </row>
    <row r="389" spans="1:13" ht="16.5">
      <c r="A389" s="31"/>
      <c r="B389" s="31"/>
      <c r="C389" s="31"/>
      <c r="D389" s="31"/>
      <c r="E389" s="31"/>
      <c r="F389" s="31"/>
      <c r="G389" s="31"/>
      <c r="H389" s="31"/>
      <c r="I389" s="31"/>
      <c r="J389" s="31"/>
      <c r="K389" s="31"/>
      <c r="L389" s="31"/>
      <c r="M389" s="31"/>
    </row>
    <row r="390" spans="1:13" ht="16.5">
      <c r="A390" s="31"/>
      <c r="B390" s="31"/>
      <c r="C390" s="31"/>
      <c r="D390" s="31"/>
      <c r="E390" s="31"/>
      <c r="F390" s="31"/>
      <c r="G390" s="31"/>
      <c r="H390" s="31"/>
      <c r="I390" s="31"/>
      <c r="J390" s="31"/>
      <c r="K390" s="31"/>
      <c r="L390" s="31"/>
      <c r="M390" s="31"/>
    </row>
    <row r="391" spans="1:13" ht="16.5">
      <c r="A391" s="31"/>
      <c r="B391" s="31"/>
      <c r="C391" s="31"/>
      <c r="D391" s="31"/>
      <c r="E391" s="31"/>
      <c r="F391" s="31"/>
      <c r="G391" s="31"/>
      <c r="H391" s="31"/>
      <c r="I391" s="31"/>
      <c r="J391" s="31"/>
      <c r="K391" s="31"/>
      <c r="L391" s="31"/>
      <c r="M391" s="31"/>
    </row>
    <row r="392" spans="1:13" ht="16.5">
      <c r="A392" s="31"/>
      <c r="B392" s="31"/>
      <c r="C392" s="31"/>
      <c r="D392" s="31"/>
      <c r="E392" s="31"/>
      <c r="F392" s="31"/>
      <c r="G392" s="31"/>
      <c r="H392" s="31"/>
      <c r="I392" s="31"/>
      <c r="J392" s="31"/>
      <c r="K392" s="31"/>
      <c r="L392" s="31"/>
      <c r="M392" s="31"/>
    </row>
    <row r="393" spans="1:13" ht="16.5">
      <c r="A393" s="31"/>
      <c r="B393" s="31"/>
      <c r="C393" s="31"/>
      <c r="D393" s="31"/>
      <c r="E393" s="31"/>
      <c r="F393" s="31"/>
      <c r="G393" s="31"/>
      <c r="H393" s="31"/>
      <c r="I393" s="31"/>
      <c r="J393" s="31"/>
      <c r="K393" s="31"/>
      <c r="L393" s="31"/>
      <c r="M393" s="31"/>
    </row>
    <row r="394" spans="1:13" ht="16.5">
      <c r="A394" s="31"/>
      <c r="B394" s="31"/>
      <c r="C394" s="31"/>
      <c r="D394" s="31"/>
      <c r="E394" s="31"/>
      <c r="F394" s="31"/>
      <c r="G394" s="31"/>
      <c r="H394" s="31"/>
      <c r="I394" s="31"/>
      <c r="J394" s="31"/>
      <c r="K394" s="31"/>
      <c r="L394" s="31"/>
      <c r="M394" s="31"/>
    </row>
    <row r="395" spans="1:13" ht="16.5">
      <c r="A395" s="31"/>
      <c r="B395" s="31"/>
      <c r="C395" s="31"/>
      <c r="D395" s="31"/>
      <c r="E395" s="31"/>
      <c r="F395" s="31"/>
      <c r="G395" s="31"/>
      <c r="H395" s="31"/>
      <c r="I395" s="31"/>
      <c r="J395" s="31"/>
      <c r="K395" s="31"/>
      <c r="L395" s="31"/>
      <c r="M395" s="31"/>
    </row>
    <row r="396" spans="1:13" ht="16.5">
      <c r="A396" s="31"/>
      <c r="B396" s="31"/>
      <c r="C396" s="31"/>
      <c r="D396" s="31"/>
      <c r="E396" s="31"/>
      <c r="F396" s="31"/>
      <c r="G396" s="31"/>
      <c r="H396" s="31"/>
      <c r="I396" s="31"/>
      <c r="J396" s="31"/>
      <c r="K396" s="31"/>
      <c r="L396" s="31"/>
      <c r="M396" s="31"/>
    </row>
    <row r="397" spans="1:13" ht="16.5">
      <c r="A397" s="31"/>
      <c r="B397" s="31"/>
      <c r="C397" s="31"/>
      <c r="D397" s="31"/>
      <c r="E397" s="31"/>
      <c r="F397" s="31"/>
      <c r="G397" s="31"/>
      <c r="H397" s="31"/>
      <c r="I397" s="31"/>
      <c r="J397" s="31"/>
      <c r="K397" s="31"/>
      <c r="L397" s="31"/>
      <c r="M397" s="31"/>
    </row>
    <row r="398" spans="1:13" ht="16.5">
      <c r="A398" s="31"/>
      <c r="B398" s="31"/>
      <c r="C398" s="31"/>
      <c r="D398" s="31"/>
      <c r="E398" s="31"/>
      <c r="F398" s="31"/>
      <c r="G398" s="31"/>
      <c r="H398" s="31"/>
      <c r="I398" s="31"/>
      <c r="J398" s="31"/>
      <c r="K398" s="31"/>
      <c r="L398" s="31"/>
      <c r="M398" s="31"/>
    </row>
    <row r="399" spans="1:13" ht="16.5">
      <c r="A399" s="31"/>
      <c r="B399" s="31"/>
      <c r="C399" s="31"/>
      <c r="D399" s="31"/>
      <c r="E399" s="31"/>
      <c r="F399" s="31"/>
      <c r="G399" s="31"/>
      <c r="H399" s="31"/>
      <c r="I399" s="31"/>
      <c r="J399" s="31"/>
      <c r="K399" s="31"/>
      <c r="L399" s="31"/>
      <c r="M399" s="31"/>
    </row>
    <row r="400" spans="1:13" ht="16.5">
      <c r="A400" s="31"/>
      <c r="B400" s="31"/>
      <c r="C400" s="31"/>
      <c r="D400" s="31"/>
      <c r="E400" s="31"/>
      <c r="F400" s="31"/>
      <c r="G400" s="31"/>
      <c r="H400" s="31"/>
      <c r="I400" s="31"/>
      <c r="J400" s="31"/>
      <c r="K400" s="31"/>
      <c r="L400" s="31"/>
      <c r="M400" s="31"/>
    </row>
    <row r="401" spans="1:13" ht="16.5">
      <c r="A401" s="31"/>
      <c r="B401" s="31"/>
      <c r="C401" s="31"/>
      <c r="D401" s="31"/>
      <c r="E401" s="31"/>
      <c r="F401" s="31"/>
      <c r="G401" s="31"/>
      <c r="H401" s="31"/>
      <c r="I401" s="31"/>
      <c r="J401" s="31"/>
      <c r="K401" s="31"/>
      <c r="L401" s="31"/>
      <c r="M401" s="31"/>
    </row>
    <row r="402" spans="1:13" ht="16.5">
      <c r="A402" s="31"/>
      <c r="B402" s="31"/>
      <c r="C402" s="31"/>
      <c r="D402" s="31"/>
      <c r="E402" s="31"/>
      <c r="F402" s="31"/>
      <c r="G402" s="31"/>
      <c r="H402" s="31"/>
      <c r="I402" s="31"/>
      <c r="J402" s="31"/>
      <c r="K402" s="31"/>
      <c r="L402" s="31"/>
      <c r="M402" s="31"/>
    </row>
    <row r="403" spans="1:13" ht="16.5">
      <c r="A403" s="31"/>
      <c r="B403" s="31"/>
      <c r="C403" s="31"/>
      <c r="D403" s="31"/>
      <c r="E403" s="31"/>
      <c r="F403" s="31"/>
      <c r="G403" s="31"/>
      <c r="H403" s="31"/>
      <c r="I403" s="31"/>
      <c r="J403" s="31"/>
      <c r="K403" s="31"/>
      <c r="L403" s="31"/>
      <c r="M403" s="31"/>
    </row>
    <row r="404" spans="1:13" ht="16.5">
      <c r="A404" s="31"/>
      <c r="B404" s="31"/>
      <c r="C404" s="31"/>
      <c r="D404" s="31"/>
      <c r="E404" s="31"/>
      <c r="F404" s="31"/>
      <c r="G404" s="31"/>
      <c r="H404" s="31"/>
      <c r="I404" s="31"/>
      <c r="J404" s="31"/>
      <c r="K404" s="31"/>
      <c r="L404" s="31"/>
      <c r="M404" s="31"/>
    </row>
    <row r="405" spans="1:13" ht="16.5">
      <c r="A405" s="31"/>
      <c r="B405" s="31"/>
      <c r="C405" s="31"/>
      <c r="D405" s="31"/>
      <c r="E405" s="31"/>
      <c r="F405" s="31"/>
      <c r="G405" s="31"/>
      <c r="H405" s="31"/>
      <c r="I405" s="31"/>
      <c r="J405" s="31"/>
      <c r="K405" s="31"/>
      <c r="L405" s="31"/>
      <c r="M405" s="31"/>
    </row>
    <row r="406" spans="1:13" ht="16.5">
      <c r="A406" s="31"/>
      <c r="B406" s="31"/>
      <c r="C406" s="31"/>
      <c r="D406" s="31"/>
      <c r="E406" s="31"/>
      <c r="F406" s="31"/>
      <c r="G406" s="31"/>
      <c r="H406" s="31"/>
      <c r="I406" s="31"/>
      <c r="J406" s="31"/>
      <c r="K406" s="31"/>
      <c r="L406" s="31"/>
      <c r="M406" s="31"/>
    </row>
    <row r="407" spans="1:13" ht="16.5">
      <c r="A407" s="31"/>
      <c r="B407" s="31"/>
      <c r="C407" s="31"/>
      <c r="D407" s="31"/>
      <c r="E407" s="31"/>
      <c r="F407" s="31"/>
      <c r="G407" s="31"/>
      <c r="H407" s="31"/>
      <c r="I407" s="31"/>
      <c r="J407" s="31"/>
      <c r="K407" s="31"/>
      <c r="L407" s="31"/>
      <c r="M407" s="31"/>
    </row>
    <row r="408" spans="1:13" ht="16.5">
      <c r="A408" s="31"/>
      <c r="B408" s="31"/>
      <c r="C408" s="31"/>
      <c r="D408" s="31"/>
      <c r="E408" s="31"/>
      <c r="F408" s="31"/>
      <c r="G408" s="31"/>
      <c r="H408" s="31"/>
      <c r="I408" s="31"/>
      <c r="J408" s="31"/>
      <c r="K408" s="31"/>
      <c r="L408" s="31"/>
      <c r="M408" s="31"/>
    </row>
    <row r="409" spans="1:13" ht="16.5">
      <c r="A409" s="31"/>
      <c r="B409" s="31"/>
      <c r="C409" s="31"/>
      <c r="D409" s="31"/>
      <c r="E409" s="31"/>
      <c r="F409" s="31"/>
      <c r="G409" s="31"/>
      <c r="H409" s="31"/>
      <c r="I409" s="31"/>
      <c r="J409" s="31"/>
      <c r="K409" s="31"/>
      <c r="L409" s="31"/>
      <c r="M409" s="31"/>
    </row>
    <row r="410" spans="1:13" ht="16.5">
      <c r="A410" s="31"/>
      <c r="B410" s="31"/>
      <c r="C410" s="31"/>
      <c r="D410" s="31"/>
      <c r="E410" s="31"/>
      <c r="F410" s="31"/>
      <c r="G410" s="31"/>
      <c r="H410" s="31"/>
      <c r="I410" s="31"/>
      <c r="J410" s="31"/>
      <c r="K410" s="31"/>
      <c r="L410" s="31"/>
      <c r="M410" s="31"/>
    </row>
    <row r="411" spans="1:13" ht="16.5">
      <c r="A411" s="31"/>
      <c r="B411" s="31"/>
      <c r="C411" s="31"/>
      <c r="D411" s="31"/>
      <c r="E411" s="31"/>
      <c r="F411" s="31"/>
      <c r="G411" s="31"/>
      <c r="H411" s="31"/>
      <c r="I411" s="31"/>
      <c r="J411" s="31"/>
      <c r="K411" s="31"/>
      <c r="L411" s="31"/>
      <c r="M411" s="31"/>
    </row>
    <row r="412" spans="1:13" ht="16.5">
      <c r="A412" s="31"/>
      <c r="B412" s="31"/>
      <c r="C412" s="31"/>
      <c r="D412" s="31"/>
      <c r="E412" s="31"/>
      <c r="F412" s="31"/>
      <c r="G412" s="31"/>
      <c r="H412" s="31"/>
      <c r="I412" s="31"/>
      <c r="J412" s="31"/>
      <c r="K412" s="31"/>
      <c r="L412" s="31"/>
      <c r="M412" s="31"/>
    </row>
    <row r="413" spans="1:13" ht="16.5">
      <c r="A413" s="31"/>
      <c r="B413" s="31"/>
      <c r="C413" s="31"/>
      <c r="D413" s="31"/>
      <c r="E413" s="31"/>
      <c r="F413" s="31"/>
      <c r="G413" s="31"/>
      <c r="H413" s="31"/>
      <c r="I413" s="31"/>
      <c r="J413" s="31"/>
      <c r="K413" s="31"/>
      <c r="L413" s="31"/>
      <c r="M413" s="31"/>
    </row>
    <row r="414" spans="1:13" ht="16.5">
      <c r="A414" s="31"/>
      <c r="B414" s="31"/>
      <c r="C414" s="31"/>
      <c r="D414" s="31"/>
      <c r="E414" s="31"/>
      <c r="F414" s="31"/>
      <c r="G414" s="31"/>
      <c r="H414" s="31"/>
      <c r="I414" s="31"/>
      <c r="J414" s="31"/>
      <c r="K414" s="31"/>
      <c r="L414" s="31"/>
      <c r="M414" s="31"/>
    </row>
    <row r="415" spans="1:13" ht="16.5">
      <c r="A415" s="31"/>
      <c r="B415" s="31"/>
      <c r="C415" s="31"/>
      <c r="D415" s="31"/>
      <c r="E415" s="31"/>
      <c r="F415" s="31"/>
      <c r="G415" s="31"/>
      <c r="H415" s="31"/>
      <c r="I415" s="31"/>
      <c r="J415" s="31"/>
      <c r="K415" s="31"/>
      <c r="L415" s="31"/>
      <c r="M415" s="31"/>
    </row>
    <row r="416" spans="1:13" ht="16.5">
      <c r="A416" s="31"/>
      <c r="B416" s="31"/>
      <c r="C416" s="31"/>
      <c r="D416" s="31"/>
      <c r="E416" s="31"/>
      <c r="F416" s="31"/>
      <c r="G416" s="31"/>
      <c r="H416" s="31"/>
      <c r="I416" s="31"/>
      <c r="J416" s="31"/>
      <c r="K416" s="31"/>
      <c r="L416" s="31"/>
      <c r="M416" s="31"/>
    </row>
    <row r="417" spans="1:13" ht="16.5">
      <c r="A417" s="31"/>
      <c r="B417" s="31"/>
      <c r="C417" s="31"/>
      <c r="D417" s="31"/>
      <c r="E417" s="31"/>
      <c r="F417" s="31"/>
      <c r="G417" s="31"/>
      <c r="H417" s="31"/>
      <c r="I417" s="31"/>
      <c r="J417" s="31"/>
      <c r="K417" s="31"/>
      <c r="L417" s="31"/>
      <c r="M417" s="31"/>
    </row>
    <row r="418" spans="1:13" ht="16.5">
      <c r="A418" s="31"/>
      <c r="B418" s="31"/>
      <c r="C418" s="31"/>
      <c r="D418" s="31"/>
      <c r="E418" s="31"/>
      <c r="F418" s="31"/>
      <c r="G418" s="31"/>
      <c r="H418" s="31"/>
      <c r="I418" s="31"/>
      <c r="J418" s="31"/>
      <c r="K418" s="31"/>
      <c r="L418" s="31"/>
      <c r="M418" s="31"/>
    </row>
    <row r="419" spans="1:13" ht="16.5">
      <c r="A419" s="31"/>
      <c r="B419" s="31"/>
      <c r="C419" s="31"/>
      <c r="D419" s="31"/>
      <c r="E419" s="31"/>
      <c r="F419" s="31"/>
      <c r="G419" s="31"/>
      <c r="H419" s="31"/>
      <c r="I419" s="31"/>
      <c r="J419" s="31"/>
      <c r="K419" s="31"/>
      <c r="L419" s="31"/>
      <c r="M419" s="31"/>
    </row>
    <row r="420" spans="1:13" ht="16.5">
      <c r="A420" s="31"/>
      <c r="B420" s="31"/>
      <c r="C420" s="31"/>
      <c r="D420" s="31"/>
      <c r="E420" s="31"/>
      <c r="F420" s="31"/>
      <c r="G420" s="31"/>
      <c r="H420" s="31"/>
      <c r="I420" s="31"/>
      <c r="J420" s="31"/>
      <c r="K420" s="31"/>
      <c r="L420" s="31"/>
      <c r="M420" s="31"/>
    </row>
    <row r="421" spans="1:13" ht="16.5">
      <c r="A421" s="31"/>
      <c r="B421" s="31"/>
      <c r="C421" s="31"/>
      <c r="D421" s="31"/>
      <c r="E421" s="31"/>
      <c r="F421" s="31"/>
      <c r="G421" s="31"/>
      <c r="H421" s="31"/>
      <c r="I421" s="31"/>
      <c r="J421" s="31"/>
      <c r="K421" s="31"/>
      <c r="L421" s="31"/>
      <c r="M421" s="31"/>
    </row>
    <row r="422" spans="1:13" ht="16.5">
      <c r="A422" s="31"/>
      <c r="B422" s="31"/>
      <c r="C422" s="31"/>
      <c r="D422" s="31"/>
      <c r="E422" s="31"/>
      <c r="F422" s="31"/>
      <c r="G422" s="31"/>
      <c r="H422" s="31"/>
      <c r="I422" s="31"/>
      <c r="J422" s="31"/>
      <c r="K422" s="31"/>
      <c r="L422" s="31"/>
      <c r="M422" s="31"/>
    </row>
    <row r="423" spans="1:13" ht="16.5">
      <c r="A423" s="31"/>
      <c r="B423" s="31"/>
      <c r="C423" s="31"/>
      <c r="D423" s="31"/>
      <c r="E423" s="31"/>
      <c r="F423" s="31"/>
      <c r="G423" s="31"/>
      <c r="H423" s="31"/>
      <c r="I423" s="31"/>
      <c r="J423" s="31"/>
      <c r="K423" s="31"/>
      <c r="L423" s="31"/>
      <c r="M423" s="31"/>
    </row>
    <row r="424" spans="1:13" ht="16.5">
      <c r="A424" s="31"/>
      <c r="B424" s="31"/>
      <c r="C424" s="31"/>
      <c r="D424" s="31"/>
      <c r="E424" s="31"/>
      <c r="F424" s="31"/>
      <c r="G424" s="31"/>
      <c r="H424" s="31"/>
      <c r="I424" s="31"/>
      <c r="J424" s="31"/>
      <c r="K424" s="31"/>
      <c r="L424" s="31"/>
      <c r="M424" s="31"/>
    </row>
    <row r="425" spans="1:13" ht="16.5">
      <c r="A425" s="31"/>
      <c r="B425" s="31"/>
      <c r="C425" s="31"/>
      <c r="D425" s="31"/>
      <c r="E425" s="31"/>
      <c r="F425" s="31"/>
      <c r="G425" s="31"/>
      <c r="H425" s="31"/>
      <c r="I425" s="31"/>
      <c r="J425" s="31"/>
      <c r="K425" s="31"/>
      <c r="L425" s="31"/>
      <c r="M425" s="31"/>
    </row>
    <row r="426" spans="1:13" ht="16.5">
      <c r="A426" s="31"/>
      <c r="B426" s="31"/>
      <c r="C426" s="31"/>
      <c r="D426" s="31"/>
      <c r="E426" s="31"/>
      <c r="F426" s="31"/>
      <c r="G426" s="31"/>
      <c r="H426" s="31"/>
      <c r="I426" s="31"/>
      <c r="J426" s="31"/>
      <c r="K426" s="31"/>
      <c r="L426" s="31"/>
      <c r="M426" s="31"/>
    </row>
    <row r="427" spans="1:13" ht="16.5">
      <c r="A427" s="31"/>
      <c r="B427" s="31"/>
      <c r="C427" s="31"/>
      <c r="D427" s="31"/>
      <c r="E427" s="31"/>
      <c r="F427" s="31"/>
      <c r="G427" s="31"/>
      <c r="H427" s="31"/>
      <c r="I427" s="31"/>
      <c r="J427" s="31"/>
      <c r="K427" s="31"/>
      <c r="L427" s="31"/>
      <c r="M427" s="31"/>
    </row>
    <row r="428" spans="1:13" ht="16.5">
      <c r="A428" s="31"/>
      <c r="B428" s="31"/>
      <c r="C428" s="31"/>
      <c r="D428" s="31"/>
      <c r="E428" s="31"/>
      <c r="F428" s="31"/>
      <c r="G428" s="31"/>
      <c r="H428" s="31"/>
      <c r="I428" s="31"/>
      <c r="J428" s="31"/>
      <c r="K428" s="31"/>
      <c r="L428" s="31"/>
      <c r="M428" s="31"/>
    </row>
    <row r="429" spans="1:13" ht="16.5">
      <c r="A429" s="31"/>
      <c r="B429" s="31"/>
      <c r="C429" s="31"/>
      <c r="D429" s="31"/>
      <c r="E429" s="31"/>
      <c r="F429" s="31"/>
      <c r="G429" s="31"/>
      <c r="H429" s="31"/>
      <c r="I429" s="31"/>
      <c r="J429" s="31"/>
      <c r="K429" s="31"/>
      <c r="L429" s="31"/>
      <c r="M429" s="31"/>
    </row>
  </sheetData>
  <sheetProtection/>
  <mergeCells count="18">
    <mergeCell ref="B6:O6"/>
    <mergeCell ref="B14:C14"/>
    <mergeCell ref="B15:C15"/>
    <mergeCell ref="B17:C17"/>
    <mergeCell ref="A1:O1"/>
    <mergeCell ref="B3:O3"/>
    <mergeCell ref="B4:O4"/>
    <mergeCell ref="B5:O5"/>
    <mergeCell ref="E29:I29"/>
    <mergeCell ref="K29:L29"/>
    <mergeCell ref="B11:C11"/>
    <mergeCell ref="B12:C12"/>
    <mergeCell ref="B13:C13"/>
    <mergeCell ref="B21:C21"/>
    <mergeCell ref="B22:C22"/>
    <mergeCell ref="B23:C23"/>
    <mergeCell ref="B24:C24"/>
    <mergeCell ref="B26:D26"/>
  </mergeCells>
  <hyperlinks>
    <hyperlink ref="E29:I29" location="Datos!A1" display="INTRODUCIR DATOS"/>
    <hyperlink ref="K29:L29" location="GastosFjos!A1" display="GASTOS FIJOS"/>
  </hyperlinks>
  <printOptions/>
  <pageMargins left="0.75" right="0.75" top="1" bottom="1" header="0" footer="0"/>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P419"/>
  <sheetViews>
    <sheetView zoomScalePageLayoutView="0" workbookViewId="0" topLeftCell="A1">
      <selection activeCell="I19" sqref="I19"/>
    </sheetView>
  </sheetViews>
  <sheetFormatPr defaultColWidth="11.421875" defaultRowHeight="12.75"/>
  <cols>
    <col min="1" max="1" width="4.00390625" style="28" customWidth="1"/>
    <col min="2" max="2" width="16.7109375" style="28" customWidth="1"/>
    <col min="3" max="3" width="13.7109375" style="97" customWidth="1"/>
    <col min="4" max="4" width="2.8515625" style="28" customWidth="1"/>
    <col min="5" max="16384" width="11.421875" style="28" customWidth="1"/>
  </cols>
  <sheetData>
    <row r="1" spans="1:16" ht="21" thickBot="1">
      <c r="A1" s="234" t="s">
        <v>142</v>
      </c>
      <c r="B1" s="235"/>
      <c r="C1" s="235"/>
      <c r="D1" s="235"/>
      <c r="E1" s="235"/>
      <c r="F1" s="235"/>
      <c r="G1" s="235"/>
      <c r="H1" s="235"/>
      <c r="I1" s="235"/>
      <c r="J1" s="235"/>
      <c r="K1" s="235"/>
      <c r="L1" s="235"/>
      <c r="M1" s="236"/>
      <c r="N1" s="137"/>
      <c r="O1" s="137"/>
      <c r="P1" s="137"/>
    </row>
    <row r="2" spans="1:16" ht="12.75" customHeight="1">
      <c r="A2" s="98"/>
      <c r="B2" s="138"/>
      <c r="C2" s="138"/>
      <c r="D2" s="138"/>
      <c r="E2" s="139"/>
      <c r="F2" s="139"/>
      <c r="G2" s="139"/>
      <c r="H2" s="139"/>
      <c r="I2" s="139"/>
      <c r="J2" s="139"/>
      <c r="K2" s="138"/>
      <c r="L2" s="138"/>
      <c r="M2" s="120"/>
      <c r="N2" s="127"/>
      <c r="O2" s="127"/>
      <c r="P2" s="127"/>
    </row>
    <row r="3" spans="1:16" ht="12.75" customHeight="1">
      <c r="A3" s="100"/>
      <c r="B3" s="237" t="s">
        <v>128</v>
      </c>
      <c r="C3" s="237"/>
      <c r="D3" s="237"/>
      <c r="E3" s="237"/>
      <c r="F3" s="237"/>
      <c r="G3" s="237"/>
      <c r="H3" s="237"/>
      <c r="I3" s="237"/>
      <c r="J3" s="237"/>
      <c r="K3" s="237"/>
      <c r="L3" s="237"/>
      <c r="M3" s="238"/>
      <c r="N3" s="95"/>
      <c r="O3" s="97"/>
      <c r="P3" s="97"/>
    </row>
    <row r="4" spans="1:16" ht="12.75" customHeight="1">
      <c r="A4" s="100"/>
      <c r="B4" s="237" t="s">
        <v>130</v>
      </c>
      <c r="C4" s="237"/>
      <c r="D4" s="237"/>
      <c r="E4" s="237"/>
      <c r="F4" s="237"/>
      <c r="G4" s="237"/>
      <c r="H4" s="237"/>
      <c r="I4" s="237"/>
      <c r="J4" s="237"/>
      <c r="K4" s="237"/>
      <c r="L4" s="237"/>
      <c r="M4" s="238"/>
      <c r="N4" s="95"/>
      <c r="O4" s="97"/>
      <c r="P4" s="97"/>
    </row>
    <row r="5" spans="1:16" ht="12.75" customHeight="1">
      <c r="A5" s="100"/>
      <c r="B5" s="237" t="s">
        <v>131</v>
      </c>
      <c r="C5" s="237"/>
      <c r="D5" s="237"/>
      <c r="E5" s="237"/>
      <c r="F5" s="237"/>
      <c r="G5" s="237"/>
      <c r="H5" s="237"/>
      <c r="I5" s="237"/>
      <c r="J5" s="237"/>
      <c r="K5" s="237"/>
      <c r="L5" s="237"/>
      <c r="M5" s="238"/>
      <c r="N5" s="95"/>
      <c r="O5" s="97"/>
      <c r="P5" s="97"/>
    </row>
    <row r="6" spans="1:16" ht="12.75" customHeight="1">
      <c r="A6" s="100"/>
      <c r="B6" s="237" t="s">
        <v>129</v>
      </c>
      <c r="C6" s="237"/>
      <c r="D6" s="237"/>
      <c r="E6" s="237"/>
      <c r="F6" s="237"/>
      <c r="G6" s="237"/>
      <c r="H6" s="237"/>
      <c r="I6" s="237"/>
      <c r="J6" s="237"/>
      <c r="K6" s="237"/>
      <c r="L6" s="237"/>
      <c r="M6" s="238"/>
      <c r="N6" s="95"/>
      <c r="O6" s="97"/>
      <c r="P6" s="97"/>
    </row>
    <row r="7" spans="1:16" ht="12.75" customHeight="1" thickBot="1">
      <c r="A7" s="102"/>
      <c r="B7" s="140"/>
      <c r="C7" s="140"/>
      <c r="D7" s="140"/>
      <c r="E7" s="141"/>
      <c r="F7" s="141"/>
      <c r="G7" s="141"/>
      <c r="H7" s="141"/>
      <c r="I7" s="141"/>
      <c r="J7" s="141"/>
      <c r="K7" s="140"/>
      <c r="L7" s="140"/>
      <c r="M7" s="124"/>
      <c r="N7" s="127"/>
      <c r="O7" s="127"/>
      <c r="P7" s="127"/>
    </row>
    <row r="8" spans="1:10" ht="16.5">
      <c r="A8" s="31"/>
      <c r="B8" s="31"/>
      <c r="C8" s="55"/>
      <c r="D8" s="31"/>
      <c r="E8" s="31"/>
      <c r="F8" s="31"/>
      <c r="G8" s="31"/>
      <c r="H8" s="31"/>
      <c r="I8" s="31"/>
      <c r="J8" s="31"/>
    </row>
    <row r="9" spans="1:10" ht="16.5">
      <c r="A9" s="31"/>
      <c r="B9" s="36" t="s">
        <v>77</v>
      </c>
      <c r="C9" s="116"/>
      <c r="D9" s="36"/>
      <c r="E9" s="31"/>
      <c r="F9" s="31"/>
      <c r="G9" s="31"/>
      <c r="H9" s="31"/>
      <c r="I9" s="31"/>
      <c r="J9" s="31"/>
    </row>
    <row r="10" spans="1:10" ht="16.5">
      <c r="A10" s="31"/>
      <c r="B10" s="31"/>
      <c r="C10" s="55"/>
      <c r="D10" s="31"/>
      <c r="E10" s="34" t="s">
        <v>1</v>
      </c>
      <c r="F10" s="34" t="s">
        <v>2</v>
      </c>
      <c r="G10" s="34" t="s">
        <v>3</v>
      </c>
      <c r="H10" s="34" t="s">
        <v>4</v>
      </c>
      <c r="I10" s="34" t="s">
        <v>5</v>
      </c>
      <c r="J10" s="31"/>
    </row>
    <row r="11" spans="1:10" ht="16.5">
      <c r="A11" s="31"/>
      <c r="B11" s="241" t="s">
        <v>76</v>
      </c>
      <c r="C11" s="241"/>
      <c r="D11" s="103"/>
      <c r="E11" s="129"/>
      <c r="F11" s="130"/>
      <c r="G11" s="130"/>
      <c r="H11" s="130"/>
      <c r="I11" s="131"/>
      <c r="J11" s="31"/>
    </row>
    <row r="12" spans="1:10" ht="16.5">
      <c r="A12" s="31"/>
      <c r="B12" s="143"/>
      <c r="C12" s="144"/>
      <c r="D12" s="128"/>
      <c r="E12" s="31"/>
      <c r="F12" s="31"/>
      <c r="G12" s="31"/>
      <c r="H12" s="31"/>
      <c r="I12" s="31"/>
      <c r="J12" s="31"/>
    </row>
    <row r="13" spans="1:10" ht="16.5">
      <c r="A13" s="31"/>
      <c r="B13" s="241" t="s">
        <v>78</v>
      </c>
      <c r="C13" s="241"/>
      <c r="D13" s="142"/>
      <c r="E13" s="132"/>
      <c r="F13" s="31"/>
      <c r="G13" s="31"/>
      <c r="H13" s="31"/>
      <c r="I13" s="31"/>
      <c r="J13" s="31"/>
    </row>
    <row r="14" spans="1:10" ht="16.5">
      <c r="A14" s="31"/>
      <c r="B14" s="241" t="s">
        <v>79</v>
      </c>
      <c r="C14" s="241"/>
      <c r="D14" s="142"/>
      <c r="E14" s="133">
        <v>0.01</v>
      </c>
      <c r="F14" s="31"/>
      <c r="G14" s="31"/>
      <c r="H14" s="31"/>
      <c r="I14" s="31"/>
      <c r="J14" s="31"/>
    </row>
    <row r="15" spans="1:10" ht="16.5">
      <c r="A15" s="31"/>
      <c r="B15" s="241" t="s">
        <v>80</v>
      </c>
      <c r="C15" s="241"/>
      <c r="D15" s="142"/>
      <c r="E15" s="134">
        <v>0.25</v>
      </c>
      <c r="F15" s="31"/>
      <c r="G15" s="31"/>
      <c r="H15" s="31"/>
      <c r="I15" s="31"/>
      <c r="J15" s="31"/>
    </row>
    <row r="16" spans="1:10" ht="16.5">
      <c r="A16" s="31"/>
      <c r="B16" s="31"/>
      <c r="C16" s="55"/>
      <c r="D16" s="31"/>
      <c r="E16" s="126"/>
      <c r="F16" s="31"/>
      <c r="G16" s="31"/>
      <c r="H16" s="31"/>
      <c r="I16" s="31"/>
      <c r="J16" s="31"/>
    </row>
    <row r="17" spans="1:10" ht="16.5">
      <c r="A17" s="31"/>
      <c r="B17" s="36" t="s">
        <v>21</v>
      </c>
      <c r="C17" s="116"/>
      <c r="D17" s="36"/>
      <c r="E17" s="126"/>
      <c r="F17" s="31"/>
      <c r="G17" s="31"/>
      <c r="H17" s="31"/>
      <c r="I17" s="31"/>
      <c r="J17" s="31"/>
    </row>
    <row r="18" spans="1:10" ht="6.75" customHeight="1">
      <c r="A18" s="31"/>
      <c r="B18" s="31"/>
      <c r="C18" s="55"/>
      <c r="D18" s="31"/>
      <c r="E18" s="126"/>
      <c r="F18" s="31"/>
      <c r="G18" s="31"/>
      <c r="H18" s="31"/>
      <c r="I18" s="31"/>
      <c r="J18" s="31"/>
    </row>
    <row r="19" spans="1:10" ht="16.5">
      <c r="A19" s="31"/>
      <c r="B19" s="116" t="s">
        <v>93</v>
      </c>
      <c r="C19" s="116"/>
      <c r="D19" s="116"/>
      <c r="E19" s="132"/>
      <c r="F19" s="31"/>
      <c r="G19" s="31"/>
      <c r="H19" s="31"/>
      <c r="I19" s="31"/>
      <c r="J19" s="31"/>
    </row>
    <row r="20" spans="1:10" ht="16.5">
      <c r="A20" s="31"/>
      <c r="B20" s="241" t="s">
        <v>94</v>
      </c>
      <c r="C20" s="241"/>
      <c r="D20" s="142"/>
      <c r="E20" s="134">
        <v>0.02</v>
      </c>
      <c r="F20" s="31"/>
      <c r="G20" s="31"/>
      <c r="H20" s="31"/>
      <c r="I20" s="31"/>
      <c r="J20" s="31"/>
    </row>
    <row r="21" spans="1:10" ht="16.5">
      <c r="A21" s="31"/>
      <c r="B21" s="99"/>
      <c r="C21" s="99"/>
      <c r="D21" s="55"/>
      <c r="E21" s="42"/>
      <c r="F21" s="31"/>
      <c r="G21" s="31"/>
      <c r="H21" s="31"/>
      <c r="I21" s="31"/>
      <c r="J21" s="31"/>
    </row>
    <row r="22" spans="1:10" ht="16.5">
      <c r="A22" s="31"/>
      <c r="B22" s="233" t="s">
        <v>23</v>
      </c>
      <c r="C22" s="233"/>
      <c r="D22" s="30"/>
      <c r="E22" s="42"/>
      <c r="F22" s="31"/>
      <c r="G22" s="31"/>
      <c r="H22" s="31"/>
      <c r="I22" s="31"/>
      <c r="J22" s="31"/>
    </row>
    <row r="23" spans="1:10" ht="4.5" customHeight="1">
      <c r="A23" s="31"/>
      <c r="B23" s="31"/>
      <c r="C23" s="55"/>
      <c r="D23" s="31"/>
      <c r="E23" s="42"/>
      <c r="F23" s="31"/>
      <c r="G23" s="31"/>
      <c r="H23" s="31"/>
      <c r="I23" s="31"/>
      <c r="J23" s="31"/>
    </row>
    <row r="24" spans="1:10" ht="16.5">
      <c r="A24" s="31"/>
      <c r="B24" s="36" t="s">
        <v>83</v>
      </c>
      <c r="C24" s="116"/>
      <c r="D24" s="36"/>
      <c r="E24" s="132"/>
      <c r="F24" s="31"/>
      <c r="G24" s="31"/>
      <c r="H24" s="31"/>
      <c r="I24" s="31"/>
      <c r="J24" s="31"/>
    </row>
    <row r="25" spans="1:10" ht="16.5">
      <c r="A25" s="31"/>
      <c r="B25" s="36" t="s">
        <v>84</v>
      </c>
      <c r="C25" s="116"/>
      <c r="D25" s="36"/>
      <c r="E25" s="135"/>
      <c r="F25" s="31"/>
      <c r="G25" s="31"/>
      <c r="H25" s="31"/>
      <c r="I25" s="31"/>
      <c r="J25" s="31"/>
    </row>
    <row r="26" spans="1:10" ht="16.5">
      <c r="A26" s="31"/>
      <c r="B26" s="36" t="s">
        <v>85</v>
      </c>
      <c r="C26" s="116"/>
      <c r="D26" s="36"/>
      <c r="E26" s="135"/>
      <c r="F26" s="31"/>
      <c r="G26" s="31"/>
      <c r="H26" s="31"/>
      <c r="I26" s="31"/>
      <c r="J26" s="31"/>
    </row>
    <row r="27" spans="1:10" ht="16.5">
      <c r="A27" s="31"/>
      <c r="B27" s="36" t="s">
        <v>86</v>
      </c>
      <c r="C27" s="116"/>
      <c r="D27" s="36"/>
      <c r="E27" s="135"/>
      <c r="F27" s="31"/>
      <c r="G27" s="31"/>
      <c r="H27" s="31"/>
      <c r="I27" s="31"/>
      <c r="J27" s="31"/>
    </row>
    <row r="28" spans="1:10" ht="16.5">
      <c r="A28" s="31"/>
      <c r="B28" s="36" t="s">
        <v>87</v>
      </c>
      <c r="C28" s="116"/>
      <c r="D28" s="36"/>
      <c r="E28" s="135"/>
      <c r="F28" s="31"/>
      <c r="G28" s="31"/>
      <c r="H28" s="31"/>
      <c r="I28" s="31"/>
      <c r="J28" s="31"/>
    </row>
    <row r="29" spans="1:10" ht="16.5">
      <c r="A29" s="31"/>
      <c r="B29" s="36" t="s">
        <v>88</v>
      </c>
      <c r="C29" s="116"/>
      <c r="D29" s="36"/>
      <c r="E29" s="135"/>
      <c r="F29" s="31"/>
      <c r="G29" s="31"/>
      <c r="H29" s="31"/>
      <c r="I29" s="31"/>
      <c r="J29" s="31"/>
    </row>
    <row r="30" spans="1:10" ht="16.5">
      <c r="A30" s="31"/>
      <c r="B30" s="36" t="s">
        <v>89</v>
      </c>
      <c r="C30" s="116"/>
      <c r="D30" s="36"/>
      <c r="E30" s="135"/>
      <c r="F30" s="31"/>
      <c r="G30" s="31"/>
      <c r="H30" s="31"/>
      <c r="I30" s="31"/>
      <c r="J30" s="31"/>
    </row>
    <row r="31" spans="1:10" ht="16.5">
      <c r="A31" s="31"/>
      <c r="B31" s="36" t="s">
        <v>11</v>
      </c>
      <c r="C31" s="116"/>
      <c r="D31" s="36"/>
      <c r="E31" s="136"/>
      <c r="F31" s="31"/>
      <c r="G31" s="31"/>
      <c r="H31" s="31"/>
      <c r="I31" s="31"/>
      <c r="J31" s="31"/>
    </row>
    <row r="32" spans="1:10" ht="16.5">
      <c r="A32" s="31"/>
      <c r="B32" s="36" t="s">
        <v>90</v>
      </c>
      <c r="C32" s="116"/>
      <c r="D32" s="36"/>
      <c r="E32" s="47">
        <f>SUM(E24:E31)</f>
        <v>0</v>
      </c>
      <c r="F32" s="31"/>
      <c r="G32" s="31"/>
      <c r="H32" s="31"/>
      <c r="I32" s="31"/>
      <c r="J32" s="31"/>
    </row>
    <row r="33" spans="1:10" ht="16.5">
      <c r="A33" s="31"/>
      <c r="B33" s="31"/>
      <c r="C33" s="55"/>
      <c r="D33" s="31"/>
      <c r="E33" s="31"/>
      <c r="F33" s="31"/>
      <c r="G33" s="31"/>
      <c r="H33" s="31"/>
      <c r="I33" s="31"/>
      <c r="J33" s="31"/>
    </row>
    <row r="34" spans="1:12" ht="8.25" customHeight="1">
      <c r="A34" s="29"/>
      <c r="B34" s="31"/>
      <c r="C34" s="55"/>
      <c r="D34" s="31"/>
      <c r="E34" s="31"/>
      <c r="F34" s="31"/>
      <c r="G34" s="31"/>
      <c r="H34" s="31"/>
      <c r="I34" s="31"/>
      <c r="J34" s="31"/>
      <c r="K34" s="31"/>
      <c r="L34" s="31"/>
    </row>
    <row r="35" spans="1:9" ht="16.5">
      <c r="A35" s="31"/>
      <c r="B35" s="31"/>
      <c r="C35" s="55"/>
      <c r="D35" s="31"/>
      <c r="E35" s="227" t="s">
        <v>141</v>
      </c>
      <c r="F35" s="227"/>
      <c r="H35" s="227" t="s">
        <v>119</v>
      </c>
      <c r="I35" s="227"/>
    </row>
    <row r="36" spans="1:12" ht="8.25" customHeight="1">
      <c r="A36" s="29"/>
      <c r="B36" s="31"/>
      <c r="C36" s="55"/>
      <c r="D36" s="31"/>
      <c r="E36" s="31"/>
      <c r="F36" s="31"/>
      <c r="G36" s="31"/>
      <c r="H36" s="31"/>
      <c r="I36" s="31"/>
      <c r="J36" s="31"/>
      <c r="K36" s="31"/>
      <c r="L36" s="31"/>
    </row>
    <row r="37" spans="1:10" ht="16.5">
      <c r="A37" s="31"/>
      <c r="B37" s="31"/>
      <c r="C37" s="55"/>
      <c r="D37" s="31"/>
      <c r="E37" s="31"/>
      <c r="F37" s="31"/>
      <c r="G37" s="31"/>
      <c r="H37" s="31"/>
      <c r="I37" s="31"/>
      <c r="J37" s="31"/>
    </row>
    <row r="38" spans="1:10" ht="16.5">
      <c r="A38" s="31"/>
      <c r="B38" s="36" t="s">
        <v>144</v>
      </c>
      <c r="C38" s="116"/>
      <c r="D38" s="36"/>
      <c r="E38" s="31"/>
      <c r="F38" s="31"/>
      <c r="G38" s="31"/>
      <c r="H38" s="31"/>
      <c r="I38" s="31"/>
      <c r="J38" s="31"/>
    </row>
    <row r="39" spans="1:10" ht="16.5">
      <c r="A39" s="31"/>
      <c r="B39" s="31"/>
      <c r="C39" s="55"/>
      <c r="D39" s="31"/>
      <c r="E39" s="48" t="s">
        <v>1</v>
      </c>
      <c r="F39" s="48" t="s">
        <v>2</v>
      </c>
      <c r="G39" s="48" t="s">
        <v>3</v>
      </c>
      <c r="H39" s="48" t="s">
        <v>4</v>
      </c>
      <c r="I39" s="48" t="s">
        <v>5</v>
      </c>
      <c r="J39" s="31"/>
    </row>
    <row r="40" spans="1:10" ht="16.5">
      <c r="A40" s="31"/>
      <c r="B40" s="31" t="s">
        <v>81</v>
      </c>
      <c r="C40" s="55"/>
      <c r="D40" s="31"/>
      <c r="E40" s="37">
        <f>E11*$E$13*14</f>
        <v>0</v>
      </c>
      <c r="F40" s="38">
        <f>F11*$E$13*14*(1+$E$14)</f>
        <v>0</v>
      </c>
      <c r="G40" s="38">
        <f>G11*$E$13*14*(1+$E$14)</f>
        <v>0</v>
      </c>
      <c r="H40" s="38">
        <f>H11*$E$13*14*(1+$E$14)</f>
        <v>0</v>
      </c>
      <c r="I40" s="39">
        <f>I11*$E$13*14*(1+$E$14)</f>
        <v>0</v>
      </c>
      <c r="J40" s="31"/>
    </row>
    <row r="41" spans="1:10" ht="16.5">
      <c r="A41" s="31"/>
      <c r="B41" s="31" t="s">
        <v>82</v>
      </c>
      <c r="C41" s="55"/>
      <c r="D41" s="31"/>
      <c r="E41" s="44">
        <f>E40*$E$15</f>
        <v>0</v>
      </c>
      <c r="F41" s="45">
        <f>F40*$E$15</f>
        <v>0</v>
      </c>
      <c r="G41" s="45">
        <f>G40*$E$15</f>
        <v>0</v>
      </c>
      <c r="H41" s="45">
        <f>H40*$E$15</f>
        <v>0</v>
      </c>
      <c r="I41" s="46">
        <f>I40*$E$15</f>
        <v>0</v>
      </c>
      <c r="J41" s="31"/>
    </row>
    <row r="42" spans="1:10" ht="16.5">
      <c r="A42" s="31"/>
      <c r="B42" s="31" t="s">
        <v>143</v>
      </c>
      <c r="C42" s="55"/>
      <c r="D42" s="31"/>
      <c r="E42" s="50">
        <f>E40+E41</f>
        <v>0</v>
      </c>
      <c r="F42" s="51">
        <f>F40+F41</f>
        <v>0</v>
      </c>
      <c r="G42" s="51">
        <f>G40+G41</f>
        <v>0</v>
      </c>
      <c r="H42" s="51">
        <f>H40+H41</f>
        <v>0</v>
      </c>
      <c r="I42" s="52">
        <f>I40+I41</f>
        <v>0</v>
      </c>
      <c r="J42" s="31"/>
    </row>
    <row r="43" spans="1:10" ht="16.5">
      <c r="A43" s="31"/>
      <c r="B43" s="31" t="s">
        <v>21</v>
      </c>
      <c r="C43" s="55"/>
      <c r="D43" s="31"/>
      <c r="E43" s="37">
        <f>E19*12</f>
        <v>0</v>
      </c>
      <c r="F43" s="38">
        <f>E43*(1+$E$20)</f>
        <v>0</v>
      </c>
      <c r="G43" s="38">
        <f>F43*(1+$E$20)</f>
        <v>0</v>
      </c>
      <c r="H43" s="38">
        <f>G43*(1+$E$20)</f>
        <v>0</v>
      </c>
      <c r="I43" s="39">
        <f>H43*(1+$E$20)</f>
        <v>0</v>
      </c>
      <c r="J43" s="31"/>
    </row>
    <row r="44" spans="1:10" ht="16.5">
      <c r="A44" s="31"/>
      <c r="B44" s="31" t="s">
        <v>23</v>
      </c>
      <c r="C44" s="55"/>
      <c r="D44" s="31"/>
      <c r="E44" s="44">
        <f>E32</f>
        <v>0</v>
      </c>
      <c r="F44" s="45">
        <f>E44*(1+Entorno!$E$14)</f>
        <v>0</v>
      </c>
      <c r="G44" s="45">
        <f>F44*(1+Entorno!$E$14)</f>
        <v>0</v>
      </c>
      <c r="H44" s="45">
        <f>G44*(1+Entorno!$E$14)</f>
        <v>0</v>
      </c>
      <c r="I44" s="46">
        <f>H44*(1+Entorno!$E$14)</f>
        <v>0</v>
      </c>
      <c r="J44" s="31"/>
    </row>
    <row r="45" spans="1:10" ht="16.5">
      <c r="A45" s="31"/>
      <c r="B45" s="31"/>
      <c r="C45" s="55"/>
      <c r="D45" s="31"/>
      <c r="E45" s="31"/>
      <c r="F45" s="31"/>
      <c r="G45" s="31"/>
      <c r="H45" s="31"/>
      <c r="I45" s="31"/>
      <c r="J45" s="31"/>
    </row>
    <row r="46" spans="1:10" ht="16.5">
      <c r="A46" s="31"/>
      <c r="B46" s="31"/>
      <c r="C46" s="55"/>
      <c r="D46" s="31"/>
      <c r="E46" s="31"/>
      <c r="F46" s="31"/>
      <c r="G46" s="31"/>
      <c r="H46" s="31"/>
      <c r="I46" s="31"/>
      <c r="J46" s="31"/>
    </row>
    <row r="47" spans="1:10" ht="16.5">
      <c r="A47" s="31"/>
      <c r="B47" s="31"/>
      <c r="C47" s="55"/>
      <c r="D47" s="31"/>
      <c r="E47" s="31"/>
      <c r="F47" s="31"/>
      <c r="G47" s="31"/>
      <c r="H47" s="31"/>
      <c r="I47" s="31"/>
      <c r="J47" s="31"/>
    </row>
    <row r="48" spans="1:10" ht="16.5">
      <c r="A48" s="31"/>
      <c r="B48" s="31"/>
      <c r="C48" s="55"/>
      <c r="D48" s="31"/>
      <c r="E48" s="31"/>
      <c r="F48" s="31"/>
      <c r="G48" s="31"/>
      <c r="H48" s="31"/>
      <c r="I48" s="31"/>
      <c r="J48" s="31"/>
    </row>
    <row r="49" spans="1:10" ht="16.5">
      <c r="A49" s="31"/>
      <c r="B49" s="31"/>
      <c r="C49" s="55"/>
      <c r="D49" s="31"/>
      <c r="E49" s="31"/>
      <c r="F49" s="31"/>
      <c r="G49" s="31"/>
      <c r="H49" s="31"/>
      <c r="I49" s="31"/>
      <c r="J49" s="31"/>
    </row>
    <row r="50" spans="1:10" ht="16.5">
      <c r="A50" s="31"/>
      <c r="B50" s="31"/>
      <c r="C50" s="55"/>
      <c r="D50" s="31"/>
      <c r="E50" s="31"/>
      <c r="F50" s="31"/>
      <c r="G50" s="31"/>
      <c r="H50" s="31"/>
      <c r="I50" s="31"/>
      <c r="J50" s="31"/>
    </row>
    <row r="51" spans="1:10" ht="16.5">
      <c r="A51" s="31"/>
      <c r="B51" s="31"/>
      <c r="C51" s="55"/>
      <c r="D51" s="31"/>
      <c r="E51" s="31"/>
      <c r="F51" s="31"/>
      <c r="G51" s="31"/>
      <c r="H51" s="31"/>
      <c r="I51" s="31"/>
      <c r="J51" s="31"/>
    </row>
    <row r="52" spans="1:10" ht="16.5">
      <c r="A52" s="31"/>
      <c r="B52" s="31"/>
      <c r="C52" s="55"/>
      <c r="D52" s="31"/>
      <c r="E52" s="31"/>
      <c r="F52" s="31"/>
      <c r="G52" s="31"/>
      <c r="H52" s="31"/>
      <c r="I52" s="31"/>
      <c r="J52" s="31"/>
    </row>
    <row r="53" spans="1:10" ht="16.5">
      <c r="A53" s="31"/>
      <c r="B53" s="31"/>
      <c r="C53" s="55"/>
      <c r="D53" s="31"/>
      <c r="E53" s="31"/>
      <c r="F53" s="31"/>
      <c r="G53" s="31"/>
      <c r="H53" s="31"/>
      <c r="I53" s="31"/>
      <c r="J53" s="31"/>
    </row>
    <row r="54" spans="1:10" ht="16.5">
      <c r="A54" s="31"/>
      <c r="B54" s="31"/>
      <c r="C54" s="55"/>
      <c r="D54" s="31"/>
      <c r="E54" s="31"/>
      <c r="F54" s="31"/>
      <c r="G54" s="31"/>
      <c r="H54" s="31"/>
      <c r="I54" s="31"/>
      <c r="J54" s="31"/>
    </row>
    <row r="55" spans="1:10" ht="16.5">
      <c r="A55" s="31"/>
      <c r="B55" s="31"/>
      <c r="C55" s="55"/>
      <c r="D55" s="31"/>
      <c r="E55" s="31"/>
      <c r="F55" s="31"/>
      <c r="G55" s="31"/>
      <c r="H55" s="31"/>
      <c r="I55" s="31"/>
      <c r="J55" s="31"/>
    </row>
    <row r="56" spans="1:10" ht="16.5">
      <c r="A56" s="31"/>
      <c r="B56" s="31"/>
      <c r="C56" s="55"/>
      <c r="D56" s="31"/>
      <c r="E56" s="31"/>
      <c r="F56" s="31"/>
      <c r="G56" s="31"/>
      <c r="H56" s="31"/>
      <c r="I56" s="31"/>
      <c r="J56" s="31"/>
    </row>
    <row r="57" spans="1:10" ht="16.5">
      <c r="A57" s="31"/>
      <c r="B57" s="31"/>
      <c r="C57" s="55"/>
      <c r="D57" s="31"/>
      <c r="E57" s="31"/>
      <c r="F57" s="31"/>
      <c r="G57" s="31"/>
      <c r="H57" s="31"/>
      <c r="I57" s="31"/>
      <c r="J57" s="31"/>
    </row>
    <row r="58" spans="1:10" ht="16.5">
      <c r="A58" s="31"/>
      <c r="B58" s="31"/>
      <c r="C58" s="55"/>
      <c r="D58" s="31"/>
      <c r="E58" s="31"/>
      <c r="F58" s="31"/>
      <c r="G58" s="31"/>
      <c r="H58" s="31"/>
      <c r="I58" s="31"/>
      <c r="J58" s="31"/>
    </row>
    <row r="59" spans="1:10" ht="16.5">
      <c r="A59" s="31"/>
      <c r="B59" s="31"/>
      <c r="C59" s="55"/>
      <c r="D59" s="31"/>
      <c r="E59" s="31"/>
      <c r="F59" s="31"/>
      <c r="G59" s="31"/>
      <c r="H59" s="31"/>
      <c r="I59" s="31"/>
      <c r="J59" s="31"/>
    </row>
    <row r="60" spans="1:10" ht="16.5">
      <c r="A60" s="31"/>
      <c r="B60" s="31"/>
      <c r="C60" s="55"/>
      <c r="D60" s="31"/>
      <c r="E60" s="31"/>
      <c r="F60" s="31"/>
      <c r="G60" s="31"/>
      <c r="H60" s="31"/>
      <c r="I60" s="31"/>
      <c r="J60" s="31"/>
    </row>
    <row r="61" spans="1:10" ht="16.5">
      <c r="A61" s="31"/>
      <c r="B61" s="31"/>
      <c r="C61" s="55"/>
      <c r="D61" s="31"/>
      <c r="E61" s="31"/>
      <c r="F61" s="31"/>
      <c r="G61" s="31"/>
      <c r="H61" s="31"/>
      <c r="I61" s="31"/>
      <c r="J61" s="31"/>
    </row>
    <row r="62" spans="1:10" ht="16.5">
      <c r="A62" s="31"/>
      <c r="B62" s="31"/>
      <c r="C62" s="55"/>
      <c r="D62" s="31"/>
      <c r="E62" s="31"/>
      <c r="F62" s="31"/>
      <c r="G62" s="31"/>
      <c r="H62" s="31"/>
      <c r="I62" s="31"/>
      <c r="J62" s="31"/>
    </row>
    <row r="63" spans="1:10" ht="16.5">
      <c r="A63" s="31"/>
      <c r="B63" s="31"/>
      <c r="C63" s="55"/>
      <c r="D63" s="31"/>
      <c r="E63" s="31"/>
      <c r="F63" s="31"/>
      <c r="G63" s="31"/>
      <c r="H63" s="31"/>
      <c r="I63" s="31"/>
      <c r="J63" s="31"/>
    </row>
    <row r="64" spans="1:10" ht="16.5">
      <c r="A64" s="31"/>
      <c r="B64" s="31"/>
      <c r="C64" s="55"/>
      <c r="D64" s="31"/>
      <c r="E64" s="31"/>
      <c r="F64" s="31"/>
      <c r="G64" s="31"/>
      <c r="H64" s="31"/>
      <c r="I64" s="31"/>
      <c r="J64" s="31"/>
    </row>
    <row r="65" spans="1:10" ht="16.5">
      <c r="A65" s="31"/>
      <c r="B65" s="31"/>
      <c r="C65" s="55"/>
      <c r="D65" s="31"/>
      <c r="E65" s="31"/>
      <c r="F65" s="31"/>
      <c r="G65" s="31"/>
      <c r="H65" s="31"/>
      <c r="I65" s="31"/>
      <c r="J65" s="31"/>
    </row>
    <row r="66" spans="1:10" ht="16.5">
      <c r="A66" s="31"/>
      <c r="B66" s="31"/>
      <c r="C66" s="55"/>
      <c r="D66" s="31"/>
      <c r="E66" s="31"/>
      <c r="F66" s="31"/>
      <c r="G66" s="31"/>
      <c r="H66" s="31"/>
      <c r="I66" s="31"/>
      <c r="J66" s="31"/>
    </row>
    <row r="67" spans="1:10" ht="16.5">
      <c r="A67" s="31"/>
      <c r="B67" s="31"/>
      <c r="C67" s="55"/>
      <c r="D67" s="31"/>
      <c r="E67" s="31"/>
      <c r="F67" s="31"/>
      <c r="G67" s="31"/>
      <c r="H67" s="31"/>
      <c r="I67" s="31"/>
      <c r="J67" s="31"/>
    </row>
    <row r="68" spans="1:10" ht="16.5">
      <c r="A68" s="31"/>
      <c r="B68" s="31"/>
      <c r="C68" s="55"/>
      <c r="D68" s="31"/>
      <c r="E68" s="31"/>
      <c r="F68" s="31"/>
      <c r="G68" s="31"/>
      <c r="H68" s="31"/>
      <c r="I68" s="31"/>
      <c r="J68" s="31"/>
    </row>
    <row r="69" spans="1:10" ht="16.5">
      <c r="A69" s="31"/>
      <c r="B69" s="31"/>
      <c r="C69" s="55"/>
      <c r="D69" s="31"/>
      <c r="E69" s="31"/>
      <c r="F69" s="31"/>
      <c r="G69" s="31"/>
      <c r="H69" s="31"/>
      <c r="I69" s="31"/>
      <c r="J69" s="31"/>
    </row>
    <row r="70" spans="1:10" ht="16.5">
      <c r="A70" s="31"/>
      <c r="B70" s="31"/>
      <c r="C70" s="55"/>
      <c r="D70" s="31"/>
      <c r="E70" s="31"/>
      <c r="F70" s="31"/>
      <c r="G70" s="31"/>
      <c r="H70" s="31"/>
      <c r="I70" s="31"/>
      <c r="J70" s="31"/>
    </row>
    <row r="71" spans="1:10" ht="16.5">
      <c r="A71" s="31"/>
      <c r="B71" s="31"/>
      <c r="C71" s="55"/>
      <c r="D71" s="31"/>
      <c r="E71" s="31"/>
      <c r="F71" s="31"/>
      <c r="G71" s="31"/>
      <c r="H71" s="31"/>
      <c r="I71" s="31"/>
      <c r="J71" s="31"/>
    </row>
    <row r="72" spans="1:10" ht="16.5">
      <c r="A72" s="31"/>
      <c r="B72" s="31"/>
      <c r="C72" s="55"/>
      <c r="D72" s="31"/>
      <c r="E72" s="31"/>
      <c r="F72" s="31"/>
      <c r="G72" s="31"/>
      <c r="H72" s="31"/>
      <c r="I72" s="31"/>
      <c r="J72" s="31"/>
    </row>
    <row r="73" spans="1:10" ht="16.5">
      <c r="A73" s="31"/>
      <c r="B73" s="31"/>
      <c r="C73" s="55"/>
      <c r="D73" s="31"/>
      <c r="E73" s="31"/>
      <c r="F73" s="31"/>
      <c r="G73" s="31"/>
      <c r="H73" s="31"/>
      <c r="I73" s="31"/>
      <c r="J73" s="31"/>
    </row>
    <row r="74" spans="1:10" ht="16.5">
      <c r="A74" s="31"/>
      <c r="B74" s="31"/>
      <c r="C74" s="55"/>
      <c r="D74" s="31"/>
      <c r="E74" s="31"/>
      <c r="F74" s="31"/>
      <c r="G74" s="31"/>
      <c r="H74" s="31"/>
      <c r="I74" s="31"/>
      <c r="J74" s="31"/>
    </row>
    <row r="75" spans="1:10" ht="16.5">
      <c r="A75" s="31"/>
      <c r="B75" s="31"/>
      <c r="C75" s="55"/>
      <c r="D75" s="31"/>
      <c r="E75" s="31"/>
      <c r="F75" s="31"/>
      <c r="G75" s="31"/>
      <c r="H75" s="31"/>
      <c r="I75" s="31"/>
      <c r="J75" s="31"/>
    </row>
    <row r="76" spans="1:10" ht="16.5">
      <c r="A76" s="31"/>
      <c r="B76" s="31"/>
      <c r="C76" s="55"/>
      <c r="D76" s="31"/>
      <c r="E76" s="31"/>
      <c r="F76" s="31"/>
      <c r="G76" s="31"/>
      <c r="H76" s="31"/>
      <c r="I76" s="31"/>
      <c r="J76" s="31"/>
    </row>
    <row r="77" spans="1:10" ht="16.5">
      <c r="A77" s="31"/>
      <c r="B77" s="31"/>
      <c r="C77" s="55"/>
      <c r="D77" s="31"/>
      <c r="E77" s="31"/>
      <c r="F77" s="31"/>
      <c r="G77" s="31"/>
      <c r="H77" s="31"/>
      <c r="I77" s="31"/>
      <c r="J77" s="31"/>
    </row>
    <row r="78" spans="1:10" ht="16.5">
      <c r="A78" s="31"/>
      <c r="B78" s="31"/>
      <c r="C78" s="55"/>
      <c r="D78" s="31"/>
      <c r="E78" s="31"/>
      <c r="F78" s="31"/>
      <c r="G78" s="31"/>
      <c r="H78" s="31"/>
      <c r="I78" s="31"/>
      <c r="J78" s="31"/>
    </row>
    <row r="79" spans="1:10" ht="16.5">
      <c r="A79" s="31"/>
      <c r="B79" s="31"/>
      <c r="C79" s="55"/>
      <c r="D79" s="31"/>
      <c r="E79" s="31"/>
      <c r="F79" s="31"/>
      <c r="G79" s="31"/>
      <c r="H79" s="31"/>
      <c r="I79" s="31"/>
      <c r="J79" s="31"/>
    </row>
    <row r="80" spans="1:10" ht="16.5">
      <c r="A80" s="31"/>
      <c r="B80" s="31"/>
      <c r="C80" s="55"/>
      <c r="D80" s="31"/>
      <c r="E80" s="31"/>
      <c r="F80" s="31"/>
      <c r="G80" s="31"/>
      <c r="H80" s="31"/>
      <c r="I80" s="31"/>
      <c r="J80" s="31"/>
    </row>
    <row r="81" spans="1:10" ht="16.5">
      <c r="A81" s="31"/>
      <c r="B81" s="31"/>
      <c r="C81" s="55"/>
      <c r="D81" s="31"/>
      <c r="E81" s="31"/>
      <c r="F81" s="31"/>
      <c r="G81" s="31"/>
      <c r="H81" s="31"/>
      <c r="I81" s="31"/>
      <c r="J81" s="31"/>
    </row>
    <row r="82" spans="1:10" ht="16.5">
      <c r="A82" s="31"/>
      <c r="B82" s="31"/>
      <c r="C82" s="55"/>
      <c r="D82" s="31"/>
      <c r="E82" s="31"/>
      <c r="F82" s="31"/>
      <c r="G82" s="31"/>
      <c r="H82" s="31"/>
      <c r="I82" s="31"/>
      <c r="J82" s="31"/>
    </row>
    <row r="83" spans="1:10" ht="16.5">
      <c r="A83" s="31"/>
      <c r="B83" s="31"/>
      <c r="C83" s="55"/>
      <c r="D83" s="31"/>
      <c r="E83" s="31"/>
      <c r="F83" s="31"/>
      <c r="G83" s="31"/>
      <c r="H83" s="31"/>
      <c r="I83" s="31"/>
      <c r="J83" s="31"/>
    </row>
    <row r="84" spans="1:10" ht="16.5">
      <c r="A84" s="31"/>
      <c r="B84" s="31"/>
      <c r="C84" s="55"/>
      <c r="D84" s="31"/>
      <c r="E84" s="31"/>
      <c r="F84" s="31"/>
      <c r="G84" s="31"/>
      <c r="H84" s="31"/>
      <c r="I84" s="31"/>
      <c r="J84" s="31"/>
    </row>
    <row r="85" spans="1:10" ht="16.5">
      <c r="A85" s="31"/>
      <c r="B85" s="31"/>
      <c r="C85" s="55"/>
      <c r="D85" s="31"/>
      <c r="E85" s="31"/>
      <c r="F85" s="31"/>
      <c r="G85" s="31"/>
      <c r="H85" s="31"/>
      <c r="I85" s="31"/>
      <c r="J85" s="31"/>
    </row>
    <row r="86" spans="1:10" ht="16.5">
      <c r="A86" s="31"/>
      <c r="B86" s="31"/>
      <c r="C86" s="55"/>
      <c r="D86" s="31"/>
      <c r="E86" s="31"/>
      <c r="F86" s="31"/>
      <c r="G86" s="31"/>
      <c r="H86" s="31"/>
      <c r="I86" s="31"/>
      <c r="J86" s="31"/>
    </row>
    <row r="87" spans="1:10" ht="16.5">
      <c r="A87" s="31"/>
      <c r="B87" s="31"/>
      <c r="C87" s="55"/>
      <c r="D87" s="31"/>
      <c r="E87" s="31"/>
      <c r="F87" s="31"/>
      <c r="G87" s="31"/>
      <c r="H87" s="31"/>
      <c r="I87" s="31"/>
      <c r="J87" s="31"/>
    </row>
    <row r="88" spans="1:10" ht="16.5">
      <c r="A88" s="31"/>
      <c r="B88" s="31"/>
      <c r="C88" s="55"/>
      <c r="D88" s="31"/>
      <c r="E88" s="31"/>
      <c r="F88" s="31"/>
      <c r="G88" s="31"/>
      <c r="H88" s="31"/>
      <c r="I88" s="31"/>
      <c r="J88" s="31"/>
    </row>
    <row r="89" spans="1:10" ht="16.5">
      <c r="A89" s="31"/>
      <c r="B89" s="31"/>
      <c r="C89" s="55"/>
      <c r="D89" s="31"/>
      <c r="E89" s="31"/>
      <c r="F89" s="31"/>
      <c r="G89" s="31"/>
      <c r="H89" s="31"/>
      <c r="I89" s="31"/>
      <c r="J89" s="31"/>
    </row>
    <row r="90" spans="1:10" ht="16.5">
      <c r="A90" s="31"/>
      <c r="B90" s="31"/>
      <c r="C90" s="55"/>
      <c r="D90" s="31"/>
      <c r="E90" s="31"/>
      <c r="F90" s="31"/>
      <c r="G90" s="31"/>
      <c r="H90" s="31"/>
      <c r="I90" s="31"/>
      <c r="J90" s="31"/>
    </row>
    <row r="91" spans="1:10" ht="16.5">
      <c r="A91" s="31"/>
      <c r="B91" s="31"/>
      <c r="C91" s="55"/>
      <c r="D91" s="31"/>
      <c r="E91" s="31"/>
      <c r="F91" s="31"/>
      <c r="G91" s="31"/>
      <c r="H91" s="31"/>
      <c r="I91" s="31"/>
      <c r="J91" s="31"/>
    </row>
    <row r="92" spans="1:10" ht="16.5">
      <c r="A92" s="31"/>
      <c r="B92" s="31"/>
      <c r="C92" s="55"/>
      <c r="D92" s="31"/>
      <c r="E92" s="31"/>
      <c r="F92" s="31"/>
      <c r="G92" s="31"/>
      <c r="H92" s="31"/>
      <c r="I92" s="31"/>
      <c r="J92" s="31"/>
    </row>
    <row r="93" spans="1:10" ht="16.5">
      <c r="A93" s="31"/>
      <c r="B93" s="31"/>
      <c r="C93" s="55"/>
      <c r="D93" s="31"/>
      <c r="E93" s="31"/>
      <c r="F93" s="31"/>
      <c r="G93" s="31"/>
      <c r="H93" s="31"/>
      <c r="I93" s="31"/>
      <c r="J93" s="31"/>
    </row>
    <row r="94" spans="1:10" ht="16.5">
      <c r="A94" s="31"/>
      <c r="B94" s="31"/>
      <c r="C94" s="55"/>
      <c r="D94" s="31"/>
      <c r="E94" s="31"/>
      <c r="F94" s="31"/>
      <c r="G94" s="31"/>
      <c r="H94" s="31"/>
      <c r="I94" s="31"/>
      <c r="J94" s="31"/>
    </row>
    <row r="95" spans="1:10" ht="16.5">
      <c r="A95" s="31"/>
      <c r="B95" s="31"/>
      <c r="C95" s="55"/>
      <c r="D95" s="31"/>
      <c r="E95" s="31"/>
      <c r="F95" s="31"/>
      <c r="G95" s="31"/>
      <c r="H95" s="31"/>
      <c r="I95" s="31"/>
      <c r="J95" s="31"/>
    </row>
    <row r="96" spans="1:10" ht="16.5">
      <c r="A96" s="31"/>
      <c r="B96" s="31"/>
      <c r="C96" s="55"/>
      <c r="D96" s="31"/>
      <c r="E96" s="31"/>
      <c r="F96" s="31"/>
      <c r="G96" s="31"/>
      <c r="H96" s="31"/>
      <c r="I96" s="31"/>
      <c r="J96" s="31"/>
    </row>
    <row r="97" spans="1:10" ht="16.5">
      <c r="A97" s="31"/>
      <c r="B97" s="31"/>
      <c r="C97" s="55"/>
      <c r="D97" s="31"/>
      <c r="E97" s="31"/>
      <c r="F97" s="31"/>
      <c r="G97" s="31"/>
      <c r="H97" s="31"/>
      <c r="I97" s="31"/>
      <c r="J97" s="31"/>
    </row>
    <row r="98" spans="1:10" ht="16.5">
      <c r="A98" s="31"/>
      <c r="B98" s="31"/>
      <c r="C98" s="55"/>
      <c r="D98" s="31"/>
      <c r="E98" s="31"/>
      <c r="F98" s="31"/>
      <c r="G98" s="31"/>
      <c r="H98" s="31"/>
      <c r="I98" s="31"/>
      <c r="J98" s="31"/>
    </row>
    <row r="99" spans="1:10" ht="16.5">
      <c r="A99" s="31"/>
      <c r="B99" s="31"/>
      <c r="C99" s="55"/>
      <c r="D99" s="31"/>
      <c r="E99" s="31"/>
      <c r="F99" s="31"/>
      <c r="G99" s="31"/>
      <c r="H99" s="31"/>
      <c r="I99" s="31"/>
      <c r="J99" s="31"/>
    </row>
    <row r="100" spans="1:10" ht="16.5">
      <c r="A100" s="31"/>
      <c r="B100" s="31"/>
      <c r="C100" s="55"/>
      <c r="D100" s="31"/>
      <c r="E100" s="31"/>
      <c r="F100" s="31"/>
      <c r="G100" s="31"/>
      <c r="H100" s="31"/>
      <c r="I100" s="31"/>
      <c r="J100" s="31"/>
    </row>
    <row r="101" spans="1:10" ht="16.5">
      <c r="A101" s="31"/>
      <c r="B101" s="31"/>
      <c r="C101" s="55"/>
      <c r="D101" s="31"/>
      <c r="E101" s="31"/>
      <c r="F101" s="31"/>
      <c r="G101" s="31"/>
      <c r="H101" s="31"/>
      <c r="I101" s="31"/>
      <c r="J101" s="31"/>
    </row>
    <row r="102" spans="1:10" ht="16.5">
      <c r="A102" s="31"/>
      <c r="B102" s="31"/>
      <c r="C102" s="55"/>
      <c r="D102" s="31"/>
      <c r="E102" s="31"/>
      <c r="F102" s="31"/>
      <c r="G102" s="31"/>
      <c r="H102" s="31"/>
      <c r="I102" s="31"/>
      <c r="J102" s="31"/>
    </row>
    <row r="103" spans="1:10" ht="16.5">
      <c r="A103" s="31"/>
      <c r="B103" s="31"/>
      <c r="C103" s="55"/>
      <c r="D103" s="31"/>
      <c r="E103" s="31"/>
      <c r="F103" s="31"/>
      <c r="G103" s="31"/>
      <c r="H103" s="31"/>
      <c r="I103" s="31"/>
      <c r="J103" s="31"/>
    </row>
    <row r="104" spans="1:10" ht="16.5">
      <c r="A104" s="31"/>
      <c r="B104" s="31"/>
      <c r="C104" s="55"/>
      <c r="D104" s="31"/>
      <c r="E104" s="31"/>
      <c r="F104" s="31"/>
      <c r="G104" s="31"/>
      <c r="H104" s="31"/>
      <c r="I104" s="31"/>
      <c r="J104" s="31"/>
    </row>
    <row r="105" spans="1:10" ht="16.5">
      <c r="A105" s="31"/>
      <c r="B105" s="31"/>
      <c r="C105" s="55"/>
      <c r="D105" s="31"/>
      <c r="E105" s="31"/>
      <c r="F105" s="31"/>
      <c r="G105" s="31"/>
      <c r="H105" s="31"/>
      <c r="I105" s="31"/>
      <c r="J105" s="31"/>
    </row>
    <row r="106" spans="1:10" ht="16.5">
      <c r="A106" s="31"/>
      <c r="B106" s="31"/>
      <c r="C106" s="55"/>
      <c r="D106" s="31"/>
      <c r="E106" s="31"/>
      <c r="F106" s="31"/>
      <c r="G106" s="31"/>
      <c r="H106" s="31"/>
      <c r="I106" s="31"/>
      <c r="J106" s="31"/>
    </row>
    <row r="107" spans="1:10" ht="16.5">
      <c r="A107" s="31"/>
      <c r="B107" s="31"/>
      <c r="C107" s="55"/>
      <c r="D107" s="31"/>
      <c r="E107" s="31"/>
      <c r="F107" s="31"/>
      <c r="G107" s="31"/>
      <c r="H107" s="31"/>
      <c r="I107" s="31"/>
      <c r="J107" s="31"/>
    </row>
    <row r="108" spans="1:10" ht="16.5">
      <c r="A108" s="31"/>
      <c r="B108" s="31"/>
      <c r="C108" s="55"/>
      <c r="D108" s="31"/>
      <c r="E108" s="31"/>
      <c r="F108" s="31"/>
      <c r="G108" s="31"/>
      <c r="H108" s="31"/>
      <c r="I108" s="31"/>
      <c r="J108" s="31"/>
    </row>
    <row r="109" spans="1:10" ht="16.5">
      <c r="A109" s="31"/>
      <c r="B109" s="31"/>
      <c r="C109" s="55"/>
      <c r="D109" s="31"/>
      <c r="E109" s="31"/>
      <c r="F109" s="31"/>
      <c r="G109" s="31"/>
      <c r="H109" s="31"/>
      <c r="I109" s="31"/>
      <c r="J109" s="31"/>
    </row>
    <row r="110" spans="1:10" ht="16.5">
      <c r="A110" s="31"/>
      <c r="B110" s="31"/>
      <c r="C110" s="55"/>
      <c r="D110" s="31"/>
      <c r="E110" s="31"/>
      <c r="F110" s="31"/>
      <c r="G110" s="31"/>
      <c r="H110" s="31"/>
      <c r="I110" s="31"/>
      <c r="J110" s="31"/>
    </row>
    <row r="111" spans="1:10" ht="16.5">
      <c r="A111" s="31"/>
      <c r="B111" s="31"/>
      <c r="C111" s="55"/>
      <c r="D111" s="31"/>
      <c r="E111" s="31"/>
      <c r="F111" s="31"/>
      <c r="G111" s="31"/>
      <c r="H111" s="31"/>
      <c r="I111" s="31"/>
      <c r="J111" s="31"/>
    </row>
    <row r="112" spans="1:10" ht="16.5">
      <c r="A112" s="31"/>
      <c r="B112" s="31"/>
      <c r="C112" s="55"/>
      <c r="D112" s="31"/>
      <c r="E112" s="31"/>
      <c r="F112" s="31"/>
      <c r="G112" s="31"/>
      <c r="H112" s="31"/>
      <c r="I112" s="31"/>
      <c r="J112" s="31"/>
    </row>
    <row r="113" spans="1:10" ht="16.5">
      <c r="A113" s="31"/>
      <c r="B113" s="31"/>
      <c r="C113" s="55"/>
      <c r="D113" s="31"/>
      <c r="E113" s="31"/>
      <c r="F113" s="31"/>
      <c r="G113" s="31"/>
      <c r="H113" s="31"/>
      <c r="I113" s="31"/>
      <c r="J113" s="31"/>
    </row>
    <row r="114" spans="1:10" ht="16.5">
      <c r="A114" s="31"/>
      <c r="B114" s="31"/>
      <c r="C114" s="55"/>
      <c r="D114" s="31"/>
      <c r="E114" s="31"/>
      <c r="F114" s="31"/>
      <c r="G114" s="31"/>
      <c r="H114" s="31"/>
      <c r="I114" s="31"/>
      <c r="J114" s="31"/>
    </row>
    <row r="115" spans="1:10" ht="16.5">
      <c r="A115" s="31"/>
      <c r="B115" s="31"/>
      <c r="C115" s="55"/>
      <c r="D115" s="31"/>
      <c r="E115" s="31"/>
      <c r="F115" s="31"/>
      <c r="G115" s="31"/>
      <c r="H115" s="31"/>
      <c r="I115" s="31"/>
      <c r="J115" s="31"/>
    </row>
    <row r="116" spans="1:10" ht="16.5">
      <c r="A116" s="31"/>
      <c r="B116" s="31"/>
      <c r="C116" s="55"/>
      <c r="D116" s="31"/>
      <c r="E116" s="31"/>
      <c r="F116" s="31"/>
      <c r="G116" s="31"/>
      <c r="H116" s="31"/>
      <c r="I116" s="31"/>
      <c r="J116" s="31"/>
    </row>
    <row r="117" spans="1:10" ht="16.5">
      <c r="A117" s="31"/>
      <c r="B117" s="31"/>
      <c r="C117" s="55"/>
      <c r="D117" s="31"/>
      <c r="E117" s="31"/>
      <c r="F117" s="31"/>
      <c r="G117" s="31"/>
      <c r="H117" s="31"/>
      <c r="I117" s="31"/>
      <c r="J117" s="31"/>
    </row>
    <row r="118" spans="1:10" ht="16.5">
      <c r="A118" s="31"/>
      <c r="B118" s="31"/>
      <c r="C118" s="55"/>
      <c r="D118" s="31"/>
      <c r="E118" s="31"/>
      <c r="F118" s="31"/>
      <c r="G118" s="31"/>
      <c r="H118" s="31"/>
      <c r="I118" s="31"/>
      <c r="J118" s="31"/>
    </row>
    <row r="119" spans="1:10" ht="16.5">
      <c r="A119" s="31"/>
      <c r="B119" s="31"/>
      <c r="C119" s="55"/>
      <c r="D119" s="31"/>
      <c r="E119" s="31"/>
      <c r="F119" s="31"/>
      <c r="G119" s="31"/>
      <c r="H119" s="31"/>
      <c r="I119" s="31"/>
      <c r="J119" s="31"/>
    </row>
    <row r="120" spans="1:10" ht="16.5">
      <c r="A120" s="31"/>
      <c r="B120" s="31"/>
      <c r="C120" s="55"/>
      <c r="D120" s="31"/>
      <c r="E120" s="31"/>
      <c r="F120" s="31"/>
      <c r="G120" s="31"/>
      <c r="H120" s="31"/>
      <c r="I120" s="31"/>
      <c r="J120" s="31"/>
    </row>
    <row r="121" spans="1:10" ht="16.5">
      <c r="A121" s="31"/>
      <c r="B121" s="31"/>
      <c r="C121" s="55"/>
      <c r="D121" s="31"/>
      <c r="E121" s="31"/>
      <c r="F121" s="31"/>
      <c r="G121" s="31"/>
      <c r="H121" s="31"/>
      <c r="I121" s="31"/>
      <c r="J121" s="31"/>
    </row>
    <row r="122" spans="1:10" ht="16.5">
      <c r="A122" s="31"/>
      <c r="B122" s="31"/>
      <c r="C122" s="55"/>
      <c r="D122" s="31"/>
      <c r="E122" s="31"/>
      <c r="F122" s="31"/>
      <c r="G122" s="31"/>
      <c r="H122" s="31"/>
      <c r="I122" s="31"/>
      <c r="J122" s="31"/>
    </row>
    <row r="123" spans="1:10" ht="16.5">
      <c r="A123" s="31"/>
      <c r="B123" s="31"/>
      <c r="C123" s="55"/>
      <c r="D123" s="31"/>
      <c r="E123" s="31"/>
      <c r="F123" s="31"/>
      <c r="G123" s="31"/>
      <c r="H123" s="31"/>
      <c r="I123" s="31"/>
      <c r="J123" s="31"/>
    </row>
    <row r="124" spans="1:10" ht="16.5">
      <c r="A124" s="31"/>
      <c r="B124" s="31"/>
      <c r="C124" s="55"/>
      <c r="D124" s="31"/>
      <c r="E124" s="31"/>
      <c r="F124" s="31"/>
      <c r="G124" s="31"/>
      <c r="H124" s="31"/>
      <c r="I124" s="31"/>
      <c r="J124" s="31"/>
    </row>
    <row r="125" spans="1:10" ht="16.5">
      <c r="A125" s="31"/>
      <c r="B125" s="31"/>
      <c r="C125" s="55"/>
      <c r="D125" s="31"/>
      <c r="E125" s="31"/>
      <c r="F125" s="31"/>
      <c r="G125" s="31"/>
      <c r="H125" s="31"/>
      <c r="I125" s="31"/>
      <c r="J125" s="31"/>
    </row>
    <row r="126" spans="1:10" ht="16.5">
      <c r="A126" s="31"/>
      <c r="B126" s="31"/>
      <c r="C126" s="55"/>
      <c r="D126" s="31"/>
      <c r="E126" s="31"/>
      <c r="F126" s="31"/>
      <c r="G126" s="31"/>
      <c r="H126" s="31"/>
      <c r="I126" s="31"/>
      <c r="J126" s="31"/>
    </row>
    <row r="127" spans="1:10" ht="16.5">
      <c r="A127" s="31"/>
      <c r="B127" s="31"/>
      <c r="C127" s="55"/>
      <c r="D127" s="31"/>
      <c r="E127" s="31"/>
      <c r="F127" s="31"/>
      <c r="G127" s="31"/>
      <c r="H127" s="31"/>
      <c r="I127" s="31"/>
      <c r="J127" s="31"/>
    </row>
    <row r="128" spans="1:10" ht="16.5">
      <c r="A128" s="31"/>
      <c r="B128" s="31"/>
      <c r="C128" s="55"/>
      <c r="D128" s="31"/>
      <c r="E128" s="31"/>
      <c r="F128" s="31"/>
      <c r="G128" s="31"/>
      <c r="H128" s="31"/>
      <c r="I128" s="31"/>
      <c r="J128" s="31"/>
    </row>
    <row r="129" spans="1:10" ht="16.5">
      <c r="A129" s="31"/>
      <c r="B129" s="31"/>
      <c r="C129" s="55"/>
      <c r="D129" s="31"/>
      <c r="E129" s="31"/>
      <c r="F129" s="31"/>
      <c r="G129" s="31"/>
      <c r="H129" s="31"/>
      <c r="I129" s="31"/>
      <c r="J129" s="31"/>
    </row>
    <row r="130" spans="1:10" ht="16.5">
      <c r="A130" s="31"/>
      <c r="B130" s="31"/>
      <c r="C130" s="55"/>
      <c r="D130" s="31"/>
      <c r="E130" s="31"/>
      <c r="F130" s="31"/>
      <c r="G130" s="31"/>
      <c r="H130" s="31"/>
      <c r="I130" s="31"/>
      <c r="J130" s="31"/>
    </row>
    <row r="131" spans="1:10" ht="16.5">
      <c r="A131" s="31"/>
      <c r="B131" s="31"/>
      <c r="C131" s="55"/>
      <c r="D131" s="31"/>
      <c r="E131" s="31"/>
      <c r="F131" s="31"/>
      <c r="G131" s="31"/>
      <c r="H131" s="31"/>
      <c r="I131" s="31"/>
      <c r="J131" s="31"/>
    </row>
    <row r="132" spans="1:10" ht="16.5">
      <c r="A132" s="31"/>
      <c r="B132" s="31"/>
      <c r="C132" s="55"/>
      <c r="D132" s="31"/>
      <c r="E132" s="31"/>
      <c r="F132" s="31"/>
      <c r="G132" s="31"/>
      <c r="H132" s="31"/>
      <c r="I132" s="31"/>
      <c r="J132" s="31"/>
    </row>
    <row r="133" spans="1:10" ht="16.5">
      <c r="A133" s="31"/>
      <c r="B133" s="31"/>
      <c r="C133" s="55"/>
      <c r="D133" s="31"/>
      <c r="E133" s="31"/>
      <c r="F133" s="31"/>
      <c r="G133" s="31"/>
      <c r="H133" s="31"/>
      <c r="I133" s="31"/>
      <c r="J133" s="31"/>
    </row>
    <row r="134" spans="1:10" ht="16.5">
      <c r="A134" s="31"/>
      <c r="B134" s="31"/>
      <c r="C134" s="55"/>
      <c r="D134" s="31"/>
      <c r="E134" s="31"/>
      <c r="F134" s="31"/>
      <c r="G134" s="31"/>
      <c r="H134" s="31"/>
      <c r="I134" s="31"/>
      <c r="J134" s="31"/>
    </row>
    <row r="135" spans="1:10" ht="16.5">
      <c r="A135" s="31"/>
      <c r="B135" s="31"/>
      <c r="C135" s="55"/>
      <c r="D135" s="31"/>
      <c r="E135" s="31"/>
      <c r="F135" s="31"/>
      <c r="G135" s="31"/>
      <c r="H135" s="31"/>
      <c r="I135" s="31"/>
      <c r="J135" s="31"/>
    </row>
    <row r="136" spans="1:10" ht="16.5">
      <c r="A136" s="31"/>
      <c r="B136" s="31"/>
      <c r="C136" s="55"/>
      <c r="D136" s="31"/>
      <c r="E136" s="31"/>
      <c r="F136" s="31"/>
      <c r="G136" s="31"/>
      <c r="H136" s="31"/>
      <c r="I136" s="31"/>
      <c r="J136" s="31"/>
    </row>
    <row r="137" spans="1:10" ht="16.5">
      <c r="A137" s="31"/>
      <c r="B137" s="31"/>
      <c r="C137" s="55"/>
      <c r="D137" s="31"/>
      <c r="E137" s="31"/>
      <c r="F137" s="31"/>
      <c r="G137" s="31"/>
      <c r="H137" s="31"/>
      <c r="I137" s="31"/>
      <c r="J137" s="31"/>
    </row>
    <row r="138" spans="1:10" ht="16.5">
      <c r="A138" s="31"/>
      <c r="B138" s="31"/>
      <c r="C138" s="55"/>
      <c r="D138" s="31"/>
      <c r="E138" s="31"/>
      <c r="F138" s="31"/>
      <c r="G138" s="31"/>
      <c r="H138" s="31"/>
      <c r="I138" s="31"/>
      <c r="J138" s="31"/>
    </row>
    <row r="139" spans="1:10" ht="16.5">
      <c r="A139" s="31"/>
      <c r="B139" s="31"/>
      <c r="C139" s="55"/>
      <c r="D139" s="31"/>
      <c r="E139" s="31"/>
      <c r="F139" s="31"/>
      <c r="G139" s="31"/>
      <c r="H139" s="31"/>
      <c r="I139" s="31"/>
      <c r="J139" s="31"/>
    </row>
    <row r="140" spans="1:10" ht="16.5">
      <c r="A140" s="31"/>
      <c r="B140" s="31"/>
      <c r="C140" s="55"/>
      <c r="D140" s="31"/>
      <c r="E140" s="31"/>
      <c r="F140" s="31"/>
      <c r="G140" s="31"/>
      <c r="H140" s="31"/>
      <c r="I140" s="31"/>
      <c r="J140" s="31"/>
    </row>
    <row r="141" spans="1:10" ht="16.5">
      <c r="A141" s="31"/>
      <c r="B141" s="31"/>
      <c r="C141" s="55"/>
      <c r="D141" s="31"/>
      <c r="E141" s="31"/>
      <c r="F141" s="31"/>
      <c r="G141" s="31"/>
      <c r="H141" s="31"/>
      <c r="I141" s="31"/>
      <c r="J141" s="31"/>
    </row>
    <row r="142" spans="1:10" ht="16.5">
      <c r="A142" s="31"/>
      <c r="B142" s="31"/>
      <c r="C142" s="55"/>
      <c r="D142" s="31"/>
      <c r="E142" s="31"/>
      <c r="F142" s="31"/>
      <c r="G142" s="31"/>
      <c r="H142" s="31"/>
      <c r="I142" s="31"/>
      <c r="J142" s="31"/>
    </row>
    <row r="143" spans="1:10" ht="16.5">
      <c r="A143" s="31"/>
      <c r="B143" s="31"/>
      <c r="C143" s="55"/>
      <c r="D143" s="31"/>
      <c r="E143" s="31"/>
      <c r="F143" s="31"/>
      <c r="G143" s="31"/>
      <c r="H143" s="31"/>
      <c r="I143" s="31"/>
      <c r="J143" s="31"/>
    </row>
    <row r="144" spans="1:10" ht="16.5">
      <c r="A144" s="31"/>
      <c r="B144" s="31"/>
      <c r="C144" s="55"/>
      <c r="D144" s="31"/>
      <c r="E144" s="31"/>
      <c r="F144" s="31"/>
      <c r="G144" s="31"/>
      <c r="H144" s="31"/>
      <c r="I144" s="31"/>
      <c r="J144" s="31"/>
    </row>
    <row r="145" spans="1:10" ht="16.5">
      <c r="A145" s="31"/>
      <c r="B145" s="31"/>
      <c r="C145" s="55"/>
      <c r="D145" s="31"/>
      <c r="E145" s="31"/>
      <c r="F145" s="31"/>
      <c r="G145" s="31"/>
      <c r="H145" s="31"/>
      <c r="I145" s="31"/>
      <c r="J145" s="31"/>
    </row>
    <row r="146" spans="1:10" ht="16.5">
      <c r="A146" s="31"/>
      <c r="B146" s="31"/>
      <c r="C146" s="55"/>
      <c r="D146" s="31"/>
      <c r="E146" s="31"/>
      <c r="F146" s="31"/>
      <c r="G146" s="31"/>
      <c r="H146" s="31"/>
      <c r="I146" s="31"/>
      <c r="J146" s="31"/>
    </row>
    <row r="147" spans="1:10" ht="16.5">
      <c r="A147" s="31"/>
      <c r="B147" s="31"/>
      <c r="C147" s="55"/>
      <c r="D147" s="31"/>
      <c r="E147" s="31"/>
      <c r="F147" s="31"/>
      <c r="G147" s="31"/>
      <c r="H147" s="31"/>
      <c r="I147" s="31"/>
      <c r="J147" s="31"/>
    </row>
    <row r="148" spans="1:10" ht="16.5">
      <c r="A148" s="31"/>
      <c r="B148" s="31"/>
      <c r="C148" s="55"/>
      <c r="D148" s="31"/>
      <c r="E148" s="31"/>
      <c r="F148" s="31"/>
      <c r="G148" s="31"/>
      <c r="H148" s="31"/>
      <c r="I148" s="31"/>
      <c r="J148" s="31"/>
    </row>
    <row r="149" spans="1:10" ht="16.5">
      <c r="A149" s="31"/>
      <c r="B149" s="31"/>
      <c r="C149" s="55"/>
      <c r="D149" s="31"/>
      <c r="E149" s="31"/>
      <c r="F149" s="31"/>
      <c r="G149" s="31"/>
      <c r="H149" s="31"/>
      <c r="I149" s="31"/>
      <c r="J149" s="31"/>
    </row>
    <row r="150" spans="1:10" ht="16.5">
      <c r="A150" s="31"/>
      <c r="B150" s="31"/>
      <c r="C150" s="55"/>
      <c r="D150" s="31"/>
      <c r="E150" s="31"/>
      <c r="F150" s="31"/>
      <c r="G150" s="31"/>
      <c r="H150" s="31"/>
      <c r="I150" s="31"/>
      <c r="J150" s="31"/>
    </row>
    <row r="151" spans="1:10" ht="16.5">
      <c r="A151" s="31"/>
      <c r="B151" s="31"/>
      <c r="C151" s="55"/>
      <c r="D151" s="31"/>
      <c r="E151" s="31"/>
      <c r="F151" s="31"/>
      <c r="G151" s="31"/>
      <c r="H151" s="31"/>
      <c r="I151" s="31"/>
      <c r="J151" s="31"/>
    </row>
    <row r="152" spans="1:10" ht="16.5">
      <c r="A152" s="31"/>
      <c r="B152" s="31"/>
      <c r="C152" s="55"/>
      <c r="D152" s="31"/>
      <c r="E152" s="31"/>
      <c r="F152" s="31"/>
      <c r="G152" s="31"/>
      <c r="H152" s="31"/>
      <c r="I152" s="31"/>
      <c r="J152" s="31"/>
    </row>
    <row r="153" spans="1:10" ht="16.5">
      <c r="A153" s="31"/>
      <c r="B153" s="31"/>
      <c r="C153" s="55"/>
      <c r="D153" s="31"/>
      <c r="E153" s="31"/>
      <c r="F153" s="31"/>
      <c r="G153" s="31"/>
      <c r="H153" s="31"/>
      <c r="I153" s="31"/>
      <c r="J153" s="31"/>
    </row>
    <row r="154" spans="1:10" ht="16.5">
      <c r="A154" s="31"/>
      <c r="B154" s="31"/>
      <c r="C154" s="55"/>
      <c r="D154" s="31"/>
      <c r="E154" s="31"/>
      <c r="F154" s="31"/>
      <c r="G154" s="31"/>
      <c r="H154" s="31"/>
      <c r="I154" s="31"/>
      <c r="J154" s="31"/>
    </row>
    <row r="155" spans="1:10" ht="16.5">
      <c r="A155" s="31"/>
      <c r="B155" s="31"/>
      <c r="C155" s="55"/>
      <c r="D155" s="31"/>
      <c r="E155" s="31"/>
      <c r="F155" s="31"/>
      <c r="G155" s="31"/>
      <c r="H155" s="31"/>
      <c r="I155" s="31"/>
      <c r="J155" s="31"/>
    </row>
    <row r="156" spans="1:10" ht="16.5">
      <c r="A156" s="31"/>
      <c r="B156" s="31"/>
      <c r="C156" s="55"/>
      <c r="D156" s="31"/>
      <c r="E156" s="31"/>
      <c r="F156" s="31"/>
      <c r="G156" s="31"/>
      <c r="H156" s="31"/>
      <c r="I156" s="31"/>
      <c r="J156" s="31"/>
    </row>
    <row r="157" spans="1:10" ht="16.5">
      <c r="A157" s="31"/>
      <c r="B157" s="31"/>
      <c r="C157" s="55"/>
      <c r="D157" s="31"/>
      <c r="E157" s="31"/>
      <c r="F157" s="31"/>
      <c r="G157" s="31"/>
      <c r="H157" s="31"/>
      <c r="I157" s="31"/>
      <c r="J157" s="31"/>
    </row>
    <row r="158" spans="1:10" ht="16.5">
      <c r="A158" s="31"/>
      <c r="B158" s="31"/>
      <c r="C158" s="55"/>
      <c r="D158" s="31"/>
      <c r="E158" s="31"/>
      <c r="F158" s="31"/>
      <c r="G158" s="31"/>
      <c r="H158" s="31"/>
      <c r="I158" s="31"/>
      <c r="J158" s="31"/>
    </row>
    <row r="159" spans="1:10" ht="16.5">
      <c r="A159" s="31"/>
      <c r="B159" s="31"/>
      <c r="C159" s="55"/>
      <c r="D159" s="31"/>
      <c r="E159" s="31"/>
      <c r="F159" s="31"/>
      <c r="G159" s="31"/>
      <c r="H159" s="31"/>
      <c r="I159" s="31"/>
      <c r="J159" s="31"/>
    </row>
    <row r="160" spans="1:10" ht="16.5">
      <c r="A160" s="31"/>
      <c r="B160" s="31"/>
      <c r="C160" s="55"/>
      <c r="D160" s="31"/>
      <c r="E160" s="31"/>
      <c r="F160" s="31"/>
      <c r="G160" s="31"/>
      <c r="H160" s="31"/>
      <c r="I160" s="31"/>
      <c r="J160" s="31"/>
    </row>
    <row r="161" spans="1:10" ht="16.5">
      <c r="A161" s="31"/>
      <c r="B161" s="31"/>
      <c r="C161" s="55"/>
      <c r="D161" s="31"/>
      <c r="E161" s="31"/>
      <c r="F161" s="31"/>
      <c r="G161" s="31"/>
      <c r="H161" s="31"/>
      <c r="I161" s="31"/>
      <c r="J161" s="31"/>
    </row>
    <row r="162" spans="1:10" ht="16.5">
      <c r="A162" s="31"/>
      <c r="B162" s="31"/>
      <c r="C162" s="55"/>
      <c r="D162" s="31"/>
      <c r="E162" s="31"/>
      <c r="F162" s="31"/>
      <c r="G162" s="31"/>
      <c r="H162" s="31"/>
      <c r="I162" s="31"/>
      <c r="J162" s="31"/>
    </row>
    <row r="163" spans="1:10" ht="16.5">
      <c r="A163" s="31"/>
      <c r="B163" s="31"/>
      <c r="C163" s="55"/>
      <c r="D163" s="31"/>
      <c r="E163" s="31"/>
      <c r="F163" s="31"/>
      <c r="G163" s="31"/>
      <c r="H163" s="31"/>
      <c r="I163" s="31"/>
      <c r="J163" s="31"/>
    </row>
    <row r="164" spans="1:10" ht="16.5">
      <c r="A164" s="31"/>
      <c r="B164" s="31"/>
      <c r="C164" s="55"/>
      <c r="D164" s="31"/>
      <c r="E164" s="31"/>
      <c r="F164" s="31"/>
      <c r="G164" s="31"/>
      <c r="H164" s="31"/>
      <c r="I164" s="31"/>
      <c r="J164" s="31"/>
    </row>
    <row r="165" spans="1:10" ht="16.5">
      <c r="A165" s="31"/>
      <c r="B165" s="31"/>
      <c r="C165" s="55"/>
      <c r="D165" s="31"/>
      <c r="E165" s="31"/>
      <c r="F165" s="31"/>
      <c r="G165" s="31"/>
      <c r="H165" s="31"/>
      <c r="I165" s="31"/>
      <c r="J165" s="31"/>
    </row>
    <row r="166" spans="1:10" ht="16.5">
      <c r="A166" s="31"/>
      <c r="B166" s="31"/>
      <c r="C166" s="55"/>
      <c r="D166" s="31"/>
      <c r="E166" s="31"/>
      <c r="F166" s="31"/>
      <c r="G166" s="31"/>
      <c r="H166" s="31"/>
      <c r="I166" s="31"/>
      <c r="J166" s="31"/>
    </row>
    <row r="167" spans="1:10" ht="16.5">
      <c r="A167" s="31"/>
      <c r="B167" s="31"/>
      <c r="C167" s="55"/>
      <c r="D167" s="31"/>
      <c r="E167" s="31"/>
      <c r="F167" s="31"/>
      <c r="G167" s="31"/>
      <c r="H167" s="31"/>
      <c r="I167" s="31"/>
      <c r="J167" s="31"/>
    </row>
    <row r="168" spans="1:10" ht="16.5">
      <c r="A168" s="31"/>
      <c r="B168" s="31"/>
      <c r="C168" s="55"/>
      <c r="D168" s="31"/>
      <c r="E168" s="31"/>
      <c r="F168" s="31"/>
      <c r="G168" s="31"/>
      <c r="H168" s="31"/>
      <c r="I168" s="31"/>
      <c r="J168" s="31"/>
    </row>
    <row r="169" spans="1:10" ht="16.5">
      <c r="A169" s="31"/>
      <c r="B169" s="31"/>
      <c r="C169" s="55"/>
      <c r="D169" s="31"/>
      <c r="E169" s="31"/>
      <c r="F169" s="31"/>
      <c r="G169" s="31"/>
      <c r="H169" s="31"/>
      <c r="I169" s="31"/>
      <c r="J169" s="31"/>
    </row>
    <row r="170" spans="1:10" ht="16.5">
      <c r="A170" s="31"/>
      <c r="B170" s="31"/>
      <c r="C170" s="55"/>
      <c r="D170" s="31"/>
      <c r="E170" s="31"/>
      <c r="F170" s="31"/>
      <c r="G170" s="31"/>
      <c r="H170" s="31"/>
      <c r="I170" s="31"/>
      <c r="J170" s="31"/>
    </row>
    <row r="171" spans="1:10" ht="16.5">
      <c r="A171" s="31"/>
      <c r="B171" s="31"/>
      <c r="C171" s="55"/>
      <c r="D171" s="31"/>
      <c r="E171" s="31"/>
      <c r="F171" s="31"/>
      <c r="G171" s="31"/>
      <c r="H171" s="31"/>
      <c r="I171" s="31"/>
      <c r="J171" s="31"/>
    </row>
    <row r="172" spans="1:10" ht="16.5">
      <c r="A172" s="31"/>
      <c r="B172" s="31"/>
      <c r="C172" s="55"/>
      <c r="D172" s="31"/>
      <c r="E172" s="31"/>
      <c r="F172" s="31"/>
      <c r="G172" s="31"/>
      <c r="H172" s="31"/>
      <c r="I172" s="31"/>
      <c r="J172" s="31"/>
    </row>
    <row r="173" spans="1:10" ht="16.5">
      <c r="A173" s="31"/>
      <c r="B173" s="31"/>
      <c r="C173" s="55"/>
      <c r="D173" s="31"/>
      <c r="E173" s="31"/>
      <c r="F173" s="31"/>
      <c r="G173" s="31"/>
      <c r="H173" s="31"/>
      <c r="I173" s="31"/>
      <c r="J173" s="31"/>
    </row>
    <row r="174" spans="1:10" ht="16.5">
      <c r="A174" s="31"/>
      <c r="B174" s="31"/>
      <c r="C174" s="55"/>
      <c r="D174" s="31"/>
      <c r="E174" s="31"/>
      <c r="F174" s="31"/>
      <c r="G174" s="31"/>
      <c r="H174" s="31"/>
      <c r="I174" s="31"/>
      <c r="J174" s="31"/>
    </row>
    <row r="175" spans="1:10" ht="16.5">
      <c r="A175" s="31"/>
      <c r="B175" s="31"/>
      <c r="C175" s="55"/>
      <c r="D175" s="31"/>
      <c r="E175" s="31"/>
      <c r="F175" s="31"/>
      <c r="G175" s="31"/>
      <c r="H175" s="31"/>
      <c r="I175" s="31"/>
      <c r="J175" s="31"/>
    </row>
    <row r="176" spans="1:10" ht="16.5">
      <c r="A176" s="31"/>
      <c r="B176" s="31"/>
      <c r="C176" s="55"/>
      <c r="D176" s="31"/>
      <c r="E176" s="31"/>
      <c r="F176" s="31"/>
      <c r="G176" s="31"/>
      <c r="H176" s="31"/>
      <c r="I176" s="31"/>
      <c r="J176" s="31"/>
    </row>
    <row r="177" spans="1:10" ht="16.5">
      <c r="A177" s="31"/>
      <c r="B177" s="31"/>
      <c r="C177" s="55"/>
      <c r="D177" s="31"/>
      <c r="E177" s="31"/>
      <c r="F177" s="31"/>
      <c r="G177" s="31"/>
      <c r="H177" s="31"/>
      <c r="I177" s="31"/>
      <c r="J177" s="31"/>
    </row>
    <row r="178" spans="1:10" ht="16.5">
      <c r="A178" s="31"/>
      <c r="B178" s="31"/>
      <c r="C178" s="55"/>
      <c r="D178" s="31"/>
      <c r="E178" s="31"/>
      <c r="F178" s="31"/>
      <c r="G178" s="31"/>
      <c r="H178" s="31"/>
      <c r="I178" s="31"/>
      <c r="J178" s="31"/>
    </row>
    <row r="179" spans="1:10" ht="16.5">
      <c r="A179" s="31"/>
      <c r="B179" s="31"/>
      <c r="C179" s="55"/>
      <c r="D179" s="31"/>
      <c r="E179" s="31"/>
      <c r="F179" s="31"/>
      <c r="G179" s="31"/>
      <c r="H179" s="31"/>
      <c r="I179" s="31"/>
      <c r="J179" s="31"/>
    </row>
    <row r="180" spans="1:10" ht="16.5">
      <c r="A180" s="31"/>
      <c r="B180" s="31"/>
      <c r="C180" s="55"/>
      <c r="D180" s="31"/>
      <c r="E180" s="31"/>
      <c r="F180" s="31"/>
      <c r="G180" s="31"/>
      <c r="H180" s="31"/>
      <c r="I180" s="31"/>
      <c r="J180" s="31"/>
    </row>
    <row r="181" spans="1:10" ht="16.5">
      <c r="A181" s="31"/>
      <c r="B181" s="31"/>
      <c r="C181" s="55"/>
      <c r="D181" s="31"/>
      <c r="E181" s="31"/>
      <c r="F181" s="31"/>
      <c r="G181" s="31"/>
      <c r="H181" s="31"/>
      <c r="I181" s="31"/>
      <c r="J181" s="31"/>
    </row>
    <row r="182" spans="1:10" ht="16.5">
      <c r="A182" s="31"/>
      <c r="B182" s="31"/>
      <c r="C182" s="55"/>
      <c r="D182" s="31"/>
      <c r="E182" s="31"/>
      <c r="F182" s="31"/>
      <c r="G182" s="31"/>
      <c r="H182" s="31"/>
      <c r="I182" s="31"/>
      <c r="J182" s="31"/>
    </row>
    <row r="183" spans="1:10" ht="16.5">
      <c r="A183" s="31"/>
      <c r="B183" s="31"/>
      <c r="C183" s="55"/>
      <c r="D183" s="31"/>
      <c r="E183" s="31"/>
      <c r="F183" s="31"/>
      <c r="G183" s="31"/>
      <c r="H183" s="31"/>
      <c r="I183" s="31"/>
      <c r="J183" s="31"/>
    </row>
    <row r="184" spans="1:10" ht="16.5">
      <c r="A184" s="31"/>
      <c r="B184" s="31"/>
      <c r="C184" s="55"/>
      <c r="D184" s="31"/>
      <c r="E184" s="31"/>
      <c r="F184" s="31"/>
      <c r="G184" s="31"/>
      <c r="H184" s="31"/>
      <c r="I184" s="31"/>
      <c r="J184" s="31"/>
    </row>
    <row r="185" spans="1:10" ht="16.5">
      <c r="A185" s="31"/>
      <c r="B185" s="31"/>
      <c r="C185" s="55"/>
      <c r="D185" s="31"/>
      <c r="E185" s="31"/>
      <c r="F185" s="31"/>
      <c r="G185" s="31"/>
      <c r="H185" s="31"/>
      <c r="I185" s="31"/>
      <c r="J185" s="31"/>
    </row>
    <row r="186" spans="1:10" ht="16.5">
      <c r="A186" s="31"/>
      <c r="B186" s="31"/>
      <c r="C186" s="55"/>
      <c r="D186" s="31"/>
      <c r="E186" s="31"/>
      <c r="F186" s="31"/>
      <c r="G186" s="31"/>
      <c r="H186" s="31"/>
      <c r="I186" s="31"/>
      <c r="J186" s="31"/>
    </row>
    <row r="187" spans="1:10" ht="16.5">
      <c r="A187" s="31"/>
      <c r="B187" s="31"/>
      <c r="C187" s="55"/>
      <c r="D187" s="31"/>
      <c r="E187" s="31"/>
      <c r="F187" s="31"/>
      <c r="G187" s="31"/>
      <c r="H187" s="31"/>
      <c r="I187" s="31"/>
      <c r="J187" s="31"/>
    </row>
    <row r="188" spans="1:10" ht="16.5">
      <c r="A188" s="31"/>
      <c r="B188" s="31"/>
      <c r="C188" s="55"/>
      <c r="D188" s="31"/>
      <c r="E188" s="31"/>
      <c r="F188" s="31"/>
      <c r="G188" s="31"/>
      <c r="H188" s="31"/>
      <c r="I188" s="31"/>
      <c r="J188" s="31"/>
    </row>
    <row r="189" spans="1:10" ht="16.5">
      <c r="A189" s="31"/>
      <c r="B189" s="31"/>
      <c r="C189" s="55"/>
      <c r="D189" s="31"/>
      <c r="E189" s="31"/>
      <c r="F189" s="31"/>
      <c r="G189" s="31"/>
      <c r="H189" s="31"/>
      <c r="I189" s="31"/>
      <c r="J189" s="31"/>
    </row>
    <row r="190" spans="1:10" ht="16.5">
      <c r="A190" s="31"/>
      <c r="B190" s="31"/>
      <c r="C190" s="55"/>
      <c r="D190" s="31"/>
      <c r="E190" s="31"/>
      <c r="F190" s="31"/>
      <c r="G190" s="31"/>
      <c r="H190" s="31"/>
      <c r="I190" s="31"/>
      <c r="J190" s="31"/>
    </row>
    <row r="191" spans="1:10" ht="16.5">
      <c r="A191" s="31"/>
      <c r="B191" s="31"/>
      <c r="C191" s="55"/>
      <c r="D191" s="31"/>
      <c r="E191" s="31"/>
      <c r="F191" s="31"/>
      <c r="G191" s="31"/>
      <c r="H191" s="31"/>
      <c r="I191" s="31"/>
      <c r="J191" s="31"/>
    </row>
    <row r="192" spans="1:10" ht="16.5">
      <c r="A192" s="31"/>
      <c r="B192" s="31"/>
      <c r="C192" s="55"/>
      <c r="D192" s="31"/>
      <c r="E192" s="31"/>
      <c r="F192" s="31"/>
      <c r="G192" s="31"/>
      <c r="H192" s="31"/>
      <c r="I192" s="31"/>
      <c r="J192" s="31"/>
    </row>
    <row r="193" spans="1:10" ht="16.5">
      <c r="A193" s="31"/>
      <c r="B193" s="31"/>
      <c r="C193" s="55"/>
      <c r="D193" s="31"/>
      <c r="E193" s="31"/>
      <c r="F193" s="31"/>
      <c r="G193" s="31"/>
      <c r="H193" s="31"/>
      <c r="I193" s="31"/>
      <c r="J193" s="31"/>
    </row>
    <row r="194" spans="1:10" ht="16.5">
      <c r="A194" s="31"/>
      <c r="B194" s="31"/>
      <c r="C194" s="55"/>
      <c r="D194" s="31"/>
      <c r="E194" s="31"/>
      <c r="F194" s="31"/>
      <c r="G194" s="31"/>
      <c r="H194" s="31"/>
      <c r="I194" s="31"/>
      <c r="J194" s="31"/>
    </row>
    <row r="195" spans="1:10" ht="16.5">
      <c r="A195" s="31"/>
      <c r="B195" s="31"/>
      <c r="C195" s="55"/>
      <c r="D195" s="31"/>
      <c r="E195" s="31"/>
      <c r="F195" s="31"/>
      <c r="G195" s="31"/>
      <c r="H195" s="31"/>
      <c r="I195" s="31"/>
      <c r="J195" s="31"/>
    </row>
    <row r="196" spans="1:10" ht="16.5">
      <c r="A196" s="31"/>
      <c r="B196" s="31"/>
      <c r="C196" s="55"/>
      <c r="D196" s="31"/>
      <c r="E196" s="31"/>
      <c r="F196" s="31"/>
      <c r="G196" s="31"/>
      <c r="H196" s="31"/>
      <c r="I196" s="31"/>
      <c r="J196" s="31"/>
    </row>
    <row r="197" spans="1:10" ht="16.5">
      <c r="A197" s="31"/>
      <c r="B197" s="31"/>
      <c r="C197" s="55"/>
      <c r="D197" s="31"/>
      <c r="E197" s="31"/>
      <c r="F197" s="31"/>
      <c r="G197" s="31"/>
      <c r="H197" s="31"/>
      <c r="I197" s="31"/>
      <c r="J197" s="31"/>
    </row>
    <row r="198" spans="1:10" ht="16.5">
      <c r="A198" s="31"/>
      <c r="B198" s="31"/>
      <c r="C198" s="55"/>
      <c r="D198" s="31"/>
      <c r="E198" s="31"/>
      <c r="F198" s="31"/>
      <c r="G198" s="31"/>
      <c r="H198" s="31"/>
      <c r="I198" s="31"/>
      <c r="J198" s="31"/>
    </row>
    <row r="199" spans="1:10" ht="16.5">
      <c r="A199" s="31"/>
      <c r="B199" s="31"/>
      <c r="C199" s="55"/>
      <c r="D199" s="31"/>
      <c r="E199" s="31"/>
      <c r="F199" s="31"/>
      <c r="G199" s="31"/>
      <c r="H199" s="31"/>
      <c r="I199" s="31"/>
      <c r="J199" s="31"/>
    </row>
    <row r="200" spans="1:10" ht="16.5">
      <c r="A200" s="31"/>
      <c r="B200" s="31"/>
      <c r="C200" s="55"/>
      <c r="D200" s="31"/>
      <c r="E200" s="31"/>
      <c r="F200" s="31"/>
      <c r="G200" s="31"/>
      <c r="H200" s="31"/>
      <c r="I200" s="31"/>
      <c r="J200" s="31"/>
    </row>
    <row r="201" spans="1:10" ht="16.5">
      <c r="A201" s="31"/>
      <c r="B201" s="31"/>
      <c r="C201" s="55"/>
      <c r="D201" s="31"/>
      <c r="E201" s="31"/>
      <c r="F201" s="31"/>
      <c r="G201" s="31"/>
      <c r="H201" s="31"/>
      <c r="I201" s="31"/>
      <c r="J201" s="31"/>
    </row>
    <row r="202" spans="1:10" ht="16.5">
      <c r="A202" s="31"/>
      <c r="B202" s="31"/>
      <c r="C202" s="55"/>
      <c r="D202" s="31"/>
      <c r="E202" s="31"/>
      <c r="F202" s="31"/>
      <c r="G202" s="31"/>
      <c r="H202" s="31"/>
      <c r="I202" s="31"/>
      <c r="J202" s="31"/>
    </row>
    <row r="203" spans="1:10" ht="16.5">
      <c r="A203" s="31"/>
      <c r="B203" s="31"/>
      <c r="C203" s="55"/>
      <c r="D203" s="31"/>
      <c r="E203" s="31"/>
      <c r="F203" s="31"/>
      <c r="G203" s="31"/>
      <c r="H203" s="31"/>
      <c r="I203" s="31"/>
      <c r="J203" s="31"/>
    </row>
    <row r="204" spans="1:10" ht="16.5">
      <c r="A204" s="31"/>
      <c r="B204" s="31"/>
      <c r="C204" s="55"/>
      <c r="D204" s="31"/>
      <c r="E204" s="31"/>
      <c r="F204" s="31"/>
      <c r="G204" s="31"/>
      <c r="H204" s="31"/>
      <c r="I204" s="31"/>
      <c r="J204" s="31"/>
    </row>
    <row r="205" spans="1:10" ht="16.5">
      <c r="A205" s="31"/>
      <c r="B205" s="31"/>
      <c r="C205" s="55"/>
      <c r="D205" s="31"/>
      <c r="E205" s="31"/>
      <c r="F205" s="31"/>
      <c r="G205" s="31"/>
      <c r="H205" s="31"/>
      <c r="I205" s="31"/>
      <c r="J205" s="31"/>
    </row>
    <row r="206" spans="1:10" ht="16.5">
      <c r="A206" s="31"/>
      <c r="B206" s="31"/>
      <c r="C206" s="55"/>
      <c r="D206" s="31"/>
      <c r="E206" s="31"/>
      <c r="F206" s="31"/>
      <c r="G206" s="31"/>
      <c r="H206" s="31"/>
      <c r="I206" s="31"/>
      <c r="J206" s="31"/>
    </row>
    <row r="207" spans="1:10" ht="16.5">
      <c r="A207" s="31"/>
      <c r="B207" s="31"/>
      <c r="C207" s="55"/>
      <c r="D207" s="31"/>
      <c r="E207" s="31"/>
      <c r="F207" s="31"/>
      <c r="G207" s="31"/>
      <c r="H207" s="31"/>
      <c r="I207" s="31"/>
      <c r="J207" s="31"/>
    </row>
    <row r="208" spans="1:10" ht="16.5">
      <c r="A208" s="31"/>
      <c r="B208" s="31"/>
      <c r="C208" s="55"/>
      <c r="D208" s="31"/>
      <c r="E208" s="31"/>
      <c r="F208" s="31"/>
      <c r="G208" s="31"/>
      <c r="H208" s="31"/>
      <c r="I208" s="31"/>
      <c r="J208" s="31"/>
    </row>
    <row r="209" spans="1:10" ht="16.5">
      <c r="A209" s="31"/>
      <c r="B209" s="31"/>
      <c r="C209" s="55"/>
      <c r="D209" s="31"/>
      <c r="E209" s="31"/>
      <c r="F209" s="31"/>
      <c r="G209" s="31"/>
      <c r="H209" s="31"/>
      <c r="I209" s="31"/>
      <c r="J209" s="31"/>
    </row>
    <row r="210" spans="1:10" ht="16.5">
      <c r="A210" s="31"/>
      <c r="B210" s="31"/>
      <c r="C210" s="55"/>
      <c r="D210" s="31"/>
      <c r="E210" s="31"/>
      <c r="F210" s="31"/>
      <c r="G210" s="31"/>
      <c r="H210" s="31"/>
      <c r="I210" s="31"/>
      <c r="J210" s="31"/>
    </row>
    <row r="211" spans="1:10" ht="16.5">
      <c r="A211" s="31"/>
      <c r="B211" s="31"/>
      <c r="C211" s="55"/>
      <c r="D211" s="31"/>
      <c r="E211" s="31"/>
      <c r="F211" s="31"/>
      <c r="G211" s="31"/>
      <c r="H211" s="31"/>
      <c r="I211" s="31"/>
      <c r="J211" s="31"/>
    </row>
    <row r="212" spans="1:10" ht="16.5">
      <c r="A212" s="31"/>
      <c r="B212" s="31"/>
      <c r="C212" s="55"/>
      <c r="D212" s="31"/>
      <c r="E212" s="31"/>
      <c r="F212" s="31"/>
      <c r="G212" s="31"/>
      <c r="H212" s="31"/>
      <c r="I212" s="31"/>
      <c r="J212" s="31"/>
    </row>
    <row r="213" spans="1:10" ht="16.5">
      <c r="A213" s="31"/>
      <c r="B213" s="31"/>
      <c r="C213" s="55"/>
      <c r="D213" s="31"/>
      <c r="E213" s="31"/>
      <c r="F213" s="31"/>
      <c r="G213" s="31"/>
      <c r="H213" s="31"/>
      <c r="I213" s="31"/>
      <c r="J213" s="31"/>
    </row>
    <row r="214" spans="1:10" ht="16.5">
      <c r="A214" s="31"/>
      <c r="B214" s="31"/>
      <c r="C214" s="55"/>
      <c r="D214" s="31"/>
      <c r="E214" s="31"/>
      <c r="F214" s="31"/>
      <c r="G214" s="31"/>
      <c r="H214" s="31"/>
      <c r="I214" s="31"/>
      <c r="J214" s="31"/>
    </row>
    <row r="215" spans="1:10" ht="16.5">
      <c r="A215" s="31"/>
      <c r="B215" s="31"/>
      <c r="C215" s="55"/>
      <c r="D215" s="31"/>
      <c r="E215" s="31"/>
      <c r="F215" s="31"/>
      <c r="G215" s="31"/>
      <c r="H215" s="31"/>
      <c r="I215" s="31"/>
      <c r="J215" s="31"/>
    </row>
    <row r="216" spans="1:10" ht="16.5">
      <c r="A216" s="31"/>
      <c r="B216" s="31"/>
      <c r="C216" s="55"/>
      <c r="D216" s="31"/>
      <c r="E216" s="31"/>
      <c r="F216" s="31"/>
      <c r="G216" s="31"/>
      <c r="H216" s="31"/>
      <c r="I216" s="31"/>
      <c r="J216" s="31"/>
    </row>
    <row r="217" spans="1:10" ht="16.5">
      <c r="A217" s="31"/>
      <c r="B217" s="31"/>
      <c r="C217" s="55"/>
      <c r="D217" s="31"/>
      <c r="E217" s="31"/>
      <c r="F217" s="31"/>
      <c r="G217" s="31"/>
      <c r="H217" s="31"/>
      <c r="I217" s="31"/>
      <c r="J217" s="31"/>
    </row>
    <row r="218" spans="1:10" ht="16.5">
      <c r="A218" s="31"/>
      <c r="B218" s="31"/>
      <c r="C218" s="55"/>
      <c r="D218" s="31"/>
      <c r="E218" s="31"/>
      <c r="F218" s="31"/>
      <c r="G218" s="31"/>
      <c r="H218" s="31"/>
      <c r="I218" s="31"/>
      <c r="J218" s="31"/>
    </row>
    <row r="219" spans="1:10" ht="16.5">
      <c r="A219" s="31"/>
      <c r="B219" s="31"/>
      <c r="C219" s="55"/>
      <c r="D219" s="31"/>
      <c r="E219" s="31"/>
      <c r="F219" s="31"/>
      <c r="G219" s="31"/>
      <c r="H219" s="31"/>
      <c r="I219" s="31"/>
      <c r="J219" s="31"/>
    </row>
    <row r="220" spans="1:10" ht="16.5">
      <c r="A220" s="31"/>
      <c r="B220" s="31"/>
      <c r="C220" s="55"/>
      <c r="D220" s="31"/>
      <c r="E220" s="31"/>
      <c r="F220" s="31"/>
      <c r="G220" s="31"/>
      <c r="H220" s="31"/>
      <c r="I220" s="31"/>
      <c r="J220" s="31"/>
    </row>
    <row r="221" spans="1:10" ht="16.5">
      <c r="A221" s="31"/>
      <c r="B221" s="31"/>
      <c r="C221" s="55"/>
      <c r="D221" s="31"/>
      <c r="E221" s="31"/>
      <c r="F221" s="31"/>
      <c r="G221" s="31"/>
      <c r="H221" s="31"/>
      <c r="I221" s="31"/>
      <c r="J221" s="31"/>
    </row>
    <row r="222" spans="1:10" ht="16.5">
      <c r="A222" s="31"/>
      <c r="B222" s="31"/>
      <c r="C222" s="55"/>
      <c r="D222" s="31"/>
      <c r="E222" s="31"/>
      <c r="F222" s="31"/>
      <c r="G222" s="31"/>
      <c r="H222" s="31"/>
      <c r="I222" s="31"/>
      <c r="J222" s="31"/>
    </row>
    <row r="223" spans="1:10" ht="16.5">
      <c r="A223" s="31"/>
      <c r="B223" s="31"/>
      <c r="C223" s="55"/>
      <c r="D223" s="31"/>
      <c r="E223" s="31"/>
      <c r="F223" s="31"/>
      <c r="G223" s="31"/>
      <c r="H223" s="31"/>
      <c r="I223" s="31"/>
      <c r="J223" s="31"/>
    </row>
    <row r="224" spans="1:10" ht="16.5">
      <c r="A224" s="31"/>
      <c r="B224" s="31"/>
      <c r="C224" s="55"/>
      <c r="D224" s="31"/>
      <c r="E224" s="31"/>
      <c r="F224" s="31"/>
      <c r="G224" s="31"/>
      <c r="H224" s="31"/>
      <c r="I224" s="31"/>
      <c r="J224" s="31"/>
    </row>
    <row r="225" spans="1:10" ht="16.5">
      <c r="A225" s="31"/>
      <c r="B225" s="31"/>
      <c r="C225" s="55"/>
      <c r="D225" s="31"/>
      <c r="E225" s="31"/>
      <c r="F225" s="31"/>
      <c r="G225" s="31"/>
      <c r="H225" s="31"/>
      <c r="I225" s="31"/>
      <c r="J225" s="31"/>
    </row>
    <row r="226" spans="1:10" ht="16.5">
      <c r="A226" s="31"/>
      <c r="B226" s="31"/>
      <c r="C226" s="55"/>
      <c r="D226" s="31"/>
      <c r="E226" s="31"/>
      <c r="F226" s="31"/>
      <c r="G226" s="31"/>
      <c r="H226" s="31"/>
      <c r="I226" s="31"/>
      <c r="J226" s="31"/>
    </row>
    <row r="227" spans="1:10" ht="16.5">
      <c r="A227" s="31"/>
      <c r="B227" s="31"/>
      <c r="C227" s="55"/>
      <c r="D227" s="31"/>
      <c r="E227" s="31"/>
      <c r="F227" s="31"/>
      <c r="G227" s="31"/>
      <c r="H227" s="31"/>
      <c r="I227" s="31"/>
      <c r="J227" s="31"/>
    </row>
    <row r="228" spans="1:10" ht="16.5">
      <c r="A228" s="31"/>
      <c r="B228" s="31"/>
      <c r="C228" s="55"/>
      <c r="D228" s="31"/>
      <c r="E228" s="31"/>
      <c r="F228" s="31"/>
      <c r="G228" s="31"/>
      <c r="H228" s="31"/>
      <c r="I228" s="31"/>
      <c r="J228" s="31"/>
    </row>
    <row r="229" spans="1:10" ht="16.5">
      <c r="A229" s="31"/>
      <c r="B229" s="31"/>
      <c r="C229" s="55"/>
      <c r="D229" s="31"/>
      <c r="E229" s="31"/>
      <c r="F229" s="31"/>
      <c r="G229" s="31"/>
      <c r="H229" s="31"/>
      <c r="I229" s="31"/>
      <c r="J229" s="31"/>
    </row>
    <row r="230" spans="1:10" ht="16.5">
      <c r="A230" s="31"/>
      <c r="B230" s="31"/>
      <c r="C230" s="55"/>
      <c r="D230" s="31"/>
      <c r="E230" s="31"/>
      <c r="F230" s="31"/>
      <c r="G230" s="31"/>
      <c r="H230" s="31"/>
      <c r="I230" s="31"/>
      <c r="J230" s="31"/>
    </row>
    <row r="231" spans="1:10" ht="16.5">
      <c r="A231" s="31"/>
      <c r="B231" s="31"/>
      <c r="C231" s="55"/>
      <c r="D231" s="31"/>
      <c r="E231" s="31"/>
      <c r="F231" s="31"/>
      <c r="G231" s="31"/>
      <c r="H231" s="31"/>
      <c r="I231" s="31"/>
      <c r="J231" s="31"/>
    </row>
    <row r="232" spans="1:10" ht="16.5">
      <c r="A232" s="31"/>
      <c r="B232" s="31"/>
      <c r="C232" s="55"/>
      <c r="D232" s="31"/>
      <c r="E232" s="31"/>
      <c r="F232" s="31"/>
      <c r="G232" s="31"/>
      <c r="H232" s="31"/>
      <c r="I232" s="31"/>
      <c r="J232" s="31"/>
    </row>
    <row r="233" spans="1:10" ht="16.5">
      <c r="A233" s="31"/>
      <c r="B233" s="31"/>
      <c r="C233" s="55"/>
      <c r="D233" s="31"/>
      <c r="E233" s="31"/>
      <c r="F233" s="31"/>
      <c r="G233" s="31"/>
      <c r="H233" s="31"/>
      <c r="I233" s="31"/>
      <c r="J233" s="31"/>
    </row>
    <row r="234" spans="1:10" ht="16.5">
      <c r="A234" s="31"/>
      <c r="B234" s="31"/>
      <c r="C234" s="55"/>
      <c r="D234" s="31"/>
      <c r="E234" s="31"/>
      <c r="F234" s="31"/>
      <c r="G234" s="31"/>
      <c r="H234" s="31"/>
      <c r="I234" s="31"/>
      <c r="J234" s="31"/>
    </row>
    <row r="235" spans="1:10" ht="16.5">
      <c r="A235" s="31"/>
      <c r="B235" s="31"/>
      <c r="C235" s="55"/>
      <c r="D235" s="31"/>
      <c r="E235" s="31"/>
      <c r="F235" s="31"/>
      <c r="G235" s="31"/>
      <c r="H235" s="31"/>
      <c r="I235" s="31"/>
      <c r="J235" s="31"/>
    </row>
    <row r="236" ht="16.5">
      <c r="A236" s="31"/>
    </row>
    <row r="237" ht="16.5">
      <c r="A237" s="31"/>
    </row>
    <row r="238" ht="16.5">
      <c r="A238" s="31"/>
    </row>
    <row r="239" ht="16.5">
      <c r="A239" s="31"/>
    </row>
    <row r="240" ht="16.5">
      <c r="A240" s="31"/>
    </row>
    <row r="241" ht="16.5">
      <c r="A241" s="31"/>
    </row>
    <row r="242" ht="16.5">
      <c r="A242" s="31"/>
    </row>
    <row r="243" ht="16.5">
      <c r="A243" s="31"/>
    </row>
    <row r="244" ht="16.5">
      <c r="A244" s="31"/>
    </row>
    <row r="245" ht="16.5">
      <c r="A245" s="31"/>
    </row>
    <row r="246" ht="16.5">
      <c r="A246" s="31"/>
    </row>
    <row r="247" ht="16.5">
      <c r="A247" s="31"/>
    </row>
    <row r="248" ht="16.5">
      <c r="A248" s="31"/>
    </row>
    <row r="249" ht="16.5">
      <c r="A249" s="31"/>
    </row>
    <row r="250" ht="16.5">
      <c r="A250" s="31"/>
    </row>
    <row r="251" ht="16.5">
      <c r="A251" s="31"/>
    </row>
    <row r="252" ht="16.5">
      <c r="A252" s="31"/>
    </row>
    <row r="253" ht="16.5">
      <c r="A253" s="31"/>
    </row>
    <row r="254" ht="16.5">
      <c r="A254" s="31"/>
    </row>
    <row r="255" ht="16.5">
      <c r="A255" s="31"/>
    </row>
    <row r="256" ht="16.5">
      <c r="A256" s="31"/>
    </row>
    <row r="257" ht="16.5">
      <c r="A257" s="31"/>
    </row>
    <row r="258" ht="16.5">
      <c r="A258" s="31"/>
    </row>
    <row r="259" ht="16.5">
      <c r="A259" s="31"/>
    </row>
    <row r="260" ht="16.5">
      <c r="A260" s="31"/>
    </row>
    <row r="261" ht="16.5">
      <c r="A261" s="31"/>
    </row>
    <row r="262" ht="16.5">
      <c r="A262" s="31"/>
    </row>
    <row r="263" ht="16.5">
      <c r="A263" s="31"/>
    </row>
    <row r="264" ht="16.5">
      <c r="A264" s="31"/>
    </row>
    <row r="265" ht="16.5">
      <c r="A265" s="31"/>
    </row>
    <row r="266" ht="16.5">
      <c r="A266" s="31"/>
    </row>
    <row r="267" ht="16.5">
      <c r="A267" s="31"/>
    </row>
    <row r="268" ht="16.5">
      <c r="A268" s="31"/>
    </row>
    <row r="269" ht="16.5">
      <c r="A269" s="31"/>
    </row>
    <row r="270" ht="16.5">
      <c r="A270" s="31"/>
    </row>
    <row r="271" ht="16.5">
      <c r="A271" s="31"/>
    </row>
    <row r="272" ht="16.5">
      <c r="A272" s="31"/>
    </row>
    <row r="273" ht="16.5">
      <c r="A273" s="31"/>
    </row>
    <row r="274" ht="16.5">
      <c r="A274" s="31"/>
    </row>
    <row r="275" ht="16.5">
      <c r="A275" s="31"/>
    </row>
    <row r="276" ht="16.5">
      <c r="A276" s="31"/>
    </row>
    <row r="277" ht="16.5">
      <c r="A277" s="31"/>
    </row>
    <row r="278" ht="16.5">
      <c r="A278" s="31"/>
    </row>
    <row r="279" ht="16.5">
      <c r="A279" s="31"/>
    </row>
    <row r="280" ht="16.5">
      <c r="A280" s="31"/>
    </row>
    <row r="281" ht="16.5">
      <c r="A281" s="31"/>
    </row>
    <row r="282" ht="16.5">
      <c r="A282" s="31"/>
    </row>
    <row r="283" ht="16.5">
      <c r="A283" s="31"/>
    </row>
    <row r="284" ht="16.5">
      <c r="A284" s="31"/>
    </row>
    <row r="285" ht="16.5">
      <c r="A285" s="31"/>
    </row>
    <row r="286" ht="16.5">
      <c r="A286" s="31"/>
    </row>
    <row r="287" ht="16.5">
      <c r="A287" s="31"/>
    </row>
    <row r="288" ht="16.5">
      <c r="A288" s="31"/>
    </row>
    <row r="289" ht="16.5">
      <c r="A289" s="31"/>
    </row>
    <row r="290" ht="16.5">
      <c r="A290" s="31"/>
    </row>
    <row r="291" ht="16.5">
      <c r="A291" s="31"/>
    </row>
    <row r="292" ht="16.5">
      <c r="A292" s="31"/>
    </row>
    <row r="293" ht="16.5">
      <c r="A293" s="31"/>
    </row>
    <row r="294" ht="16.5">
      <c r="A294" s="31"/>
    </row>
    <row r="295" ht="16.5">
      <c r="A295" s="31"/>
    </row>
    <row r="296" ht="16.5">
      <c r="A296" s="31"/>
    </row>
    <row r="297" ht="16.5">
      <c r="A297" s="31"/>
    </row>
    <row r="298" ht="16.5">
      <c r="A298" s="31"/>
    </row>
    <row r="299" ht="16.5">
      <c r="A299" s="31"/>
    </row>
    <row r="300" ht="16.5">
      <c r="A300" s="31"/>
    </row>
    <row r="301" ht="16.5">
      <c r="A301" s="31"/>
    </row>
    <row r="302" ht="16.5">
      <c r="A302" s="31"/>
    </row>
    <row r="303" ht="16.5">
      <c r="A303" s="31"/>
    </row>
    <row r="304" ht="16.5">
      <c r="A304" s="31"/>
    </row>
    <row r="305" ht="16.5">
      <c r="A305" s="31"/>
    </row>
    <row r="306" ht="16.5">
      <c r="A306" s="31"/>
    </row>
    <row r="307" ht="16.5">
      <c r="A307" s="31"/>
    </row>
    <row r="308" ht="16.5">
      <c r="A308" s="31"/>
    </row>
    <row r="309" ht="16.5">
      <c r="A309" s="31"/>
    </row>
    <row r="310" ht="16.5">
      <c r="A310" s="31"/>
    </row>
    <row r="311" ht="16.5">
      <c r="A311" s="31"/>
    </row>
    <row r="312" ht="16.5">
      <c r="A312" s="31"/>
    </row>
    <row r="313" ht="16.5">
      <c r="A313" s="31"/>
    </row>
    <row r="314" ht="16.5">
      <c r="A314" s="31"/>
    </row>
    <row r="315" ht="16.5">
      <c r="A315" s="31"/>
    </row>
    <row r="316" ht="16.5">
      <c r="A316" s="31"/>
    </row>
    <row r="317" ht="16.5">
      <c r="A317" s="31"/>
    </row>
    <row r="318" ht="16.5">
      <c r="A318" s="31"/>
    </row>
    <row r="319" ht="16.5">
      <c r="A319" s="31"/>
    </row>
    <row r="320" ht="16.5">
      <c r="A320" s="31"/>
    </row>
    <row r="321" ht="16.5">
      <c r="A321" s="31"/>
    </row>
    <row r="322" ht="16.5">
      <c r="A322" s="31"/>
    </row>
    <row r="323" ht="16.5">
      <c r="A323" s="31"/>
    </row>
    <row r="324" ht="16.5">
      <c r="A324" s="31"/>
    </row>
    <row r="325" ht="16.5">
      <c r="A325" s="31"/>
    </row>
    <row r="326" ht="16.5">
      <c r="A326" s="31"/>
    </row>
    <row r="327" ht="16.5">
      <c r="A327" s="31"/>
    </row>
    <row r="328" ht="16.5">
      <c r="A328" s="31"/>
    </row>
    <row r="329" ht="16.5">
      <c r="A329" s="31"/>
    </row>
    <row r="330" ht="16.5">
      <c r="A330" s="31"/>
    </row>
    <row r="331" ht="16.5">
      <c r="A331" s="31"/>
    </row>
    <row r="332" ht="16.5">
      <c r="A332" s="31"/>
    </row>
    <row r="333" ht="16.5">
      <c r="A333" s="31"/>
    </row>
    <row r="334" ht="16.5">
      <c r="A334" s="31"/>
    </row>
    <row r="335" ht="16.5">
      <c r="A335" s="31"/>
    </row>
    <row r="336" ht="16.5">
      <c r="A336" s="31"/>
    </row>
    <row r="337" ht="16.5">
      <c r="A337" s="31"/>
    </row>
    <row r="338" ht="16.5">
      <c r="A338" s="31"/>
    </row>
    <row r="339" ht="16.5">
      <c r="A339" s="31"/>
    </row>
    <row r="340" ht="16.5">
      <c r="A340" s="31"/>
    </row>
    <row r="341" ht="16.5">
      <c r="A341" s="31"/>
    </row>
    <row r="342" ht="16.5">
      <c r="A342" s="31"/>
    </row>
    <row r="343" ht="16.5">
      <c r="A343" s="31"/>
    </row>
    <row r="344" ht="16.5">
      <c r="A344" s="31"/>
    </row>
    <row r="345" ht="16.5">
      <c r="A345" s="31"/>
    </row>
    <row r="346" ht="16.5">
      <c r="A346" s="31"/>
    </row>
    <row r="347" ht="16.5">
      <c r="A347" s="31"/>
    </row>
    <row r="348" ht="16.5">
      <c r="A348" s="31"/>
    </row>
    <row r="349" ht="16.5">
      <c r="A349" s="31"/>
    </row>
    <row r="350" ht="16.5">
      <c r="A350" s="31"/>
    </row>
    <row r="351" ht="16.5">
      <c r="A351" s="31"/>
    </row>
    <row r="352" ht="16.5">
      <c r="A352" s="31"/>
    </row>
    <row r="353" ht="16.5">
      <c r="A353" s="31"/>
    </row>
    <row r="354" ht="16.5">
      <c r="A354" s="31"/>
    </row>
    <row r="355" ht="16.5">
      <c r="A355" s="31"/>
    </row>
    <row r="356" ht="16.5">
      <c r="A356" s="31"/>
    </row>
    <row r="357" ht="16.5">
      <c r="A357" s="31"/>
    </row>
    <row r="358" ht="16.5">
      <c r="A358" s="31"/>
    </row>
    <row r="359" ht="16.5">
      <c r="A359" s="31"/>
    </row>
    <row r="360" ht="16.5">
      <c r="A360" s="31"/>
    </row>
    <row r="361" ht="16.5">
      <c r="A361" s="31"/>
    </row>
    <row r="362" ht="16.5">
      <c r="A362" s="31"/>
    </row>
    <row r="363" ht="16.5">
      <c r="A363" s="31"/>
    </row>
    <row r="364" ht="16.5">
      <c r="A364" s="31"/>
    </row>
    <row r="365" ht="16.5">
      <c r="A365" s="31"/>
    </row>
    <row r="366" ht="16.5">
      <c r="A366" s="31"/>
    </row>
    <row r="367" ht="16.5">
      <c r="A367" s="31"/>
    </row>
    <row r="368" ht="16.5">
      <c r="A368" s="31"/>
    </row>
    <row r="369" ht="16.5">
      <c r="A369" s="31"/>
    </row>
    <row r="370" ht="16.5">
      <c r="A370" s="31"/>
    </row>
    <row r="371" ht="16.5">
      <c r="A371" s="31"/>
    </row>
    <row r="372" ht="16.5">
      <c r="A372" s="31"/>
    </row>
    <row r="373" ht="16.5">
      <c r="A373" s="31"/>
    </row>
    <row r="374" ht="16.5">
      <c r="A374" s="31"/>
    </row>
    <row r="375" ht="16.5">
      <c r="A375" s="31"/>
    </row>
    <row r="376" ht="16.5">
      <c r="A376" s="31"/>
    </row>
    <row r="377" ht="16.5">
      <c r="A377" s="31"/>
    </row>
    <row r="378" ht="16.5">
      <c r="A378" s="31"/>
    </row>
    <row r="379" ht="16.5">
      <c r="A379" s="31"/>
    </row>
    <row r="380" ht="16.5">
      <c r="A380" s="31"/>
    </row>
    <row r="381" ht="16.5">
      <c r="A381" s="31"/>
    </row>
    <row r="382" ht="16.5">
      <c r="A382" s="31"/>
    </row>
    <row r="383" ht="16.5">
      <c r="A383" s="31"/>
    </row>
    <row r="384" ht="16.5">
      <c r="A384" s="31"/>
    </row>
    <row r="385" ht="16.5">
      <c r="A385" s="31"/>
    </row>
    <row r="386" ht="16.5">
      <c r="A386" s="31"/>
    </row>
    <row r="387" ht="16.5">
      <c r="A387" s="31"/>
    </row>
    <row r="388" ht="16.5">
      <c r="A388" s="31"/>
    </row>
    <row r="389" ht="16.5">
      <c r="A389" s="31"/>
    </row>
    <row r="390" ht="16.5">
      <c r="A390" s="31"/>
    </row>
    <row r="391" ht="16.5">
      <c r="A391" s="31"/>
    </row>
    <row r="392" ht="16.5">
      <c r="A392" s="31"/>
    </row>
    <row r="393" ht="16.5">
      <c r="A393" s="31"/>
    </row>
    <row r="394" ht="16.5">
      <c r="A394" s="31"/>
    </row>
    <row r="395" ht="16.5">
      <c r="A395" s="31"/>
    </row>
    <row r="396" ht="16.5">
      <c r="A396" s="31"/>
    </row>
    <row r="397" ht="16.5">
      <c r="A397" s="31"/>
    </row>
    <row r="398" ht="16.5">
      <c r="A398" s="31"/>
    </row>
    <row r="399" ht="16.5">
      <c r="A399" s="31"/>
    </row>
    <row r="400" ht="16.5">
      <c r="A400" s="31"/>
    </row>
    <row r="401" ht="16.5">
      <c r="A401" s="31"/>
    </row>
    <row r="402" ht="16.5">
      <c r="A402" s="31"/>
    </row>
    <row r="403" ht="16.5">
      <c r="A403" s="31"/>
    </row>
    <row r="404" ht="16.5">
      <c r="A404" s="31"/>
    </row>
    <row r="405" ht="16.5">
      <c r="A405" s="31"/>
    </row>
    <row r="406" ht="16.5">
      <c r="A406" s="31"/>
    </row>
    <row r="407" ht="16.5">
      <c r="A407" s="31"/>
    </row>
    <row r="408" ht="16.5">
      <c r="A408" s="31"/>
    </row>
    <row r="409" ht="16.5">
      <c r="A409" s="31"/>
    </row>
    <row r="410" ht="16.5">
      <c r="A410" s="31"/>
    </row>
    <row r="411" ht="16.5">
      <c r="A411" s="31"/>
    </row>
    <row r="412" ht="16.5">
      <c r="A412" s="31"/>
    </row>
    <row r="413" ht="16.5">
      <c r="A413" s="31"/>
    </row>
    <row r="414" ht="16.5">
      <c r="A414" s="31"/>
    </row>
    <row r="415" ht="16.5">
      <c r="A415" s="31"/>
    </row>
    <row r="416" ht="16.5">
      <c r="A416" s="31"/>
    </row>
    <row r="417" ht="16.5">
      <c r="A417" s="31"/>
    </row>
    <row r="418" ht="16.5">
      <c r="A418" s="31"/>
    </row>
    <row r="419" ht="16.5">
      <c r="A419" s="31"/>
    </row>
  </sheetData>
  <sheetProtection/>
  <mergeCells count="13">
    <mergeCell ref="A1:M1"/>
    <mergeCell ref="E35:F35"/>
    <mergeCell ref="H35:I35"/>
    <mergeCell ref="B3:M3"/>
    <mergeCell ref="B4:M4"/>
    <mergeCell ref="B5:M5"/>
    <mergeCell ref="B6:M6"/>
    <mergeCell ref="B22:C22"/>
    <mergeCell ref="B11:C11"/>
    <mergeCell ref="B13:C13"/>
    <mergeCell ref="B14:C14"/>
    <mergeCell ref="B15:C15"/>
    <mergeCell ref="B20:C20"/>
  </mergeCells>
  <hyperlinks>
    <hyperlink ref="E35:F35" location="Datos!A1" display="INTRODUCIR DATOS"/>
    <hyperlink ref="H35:I35" location="Entorno!A1" display="GASTOS FIJOS"/>
  </hyperlinks>
  <printOptions/>
  <pageMargins left="0.75" right="0.75" top="1" bottom="1"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P419"/>
  <sheetViews>
    <sheetView zoomScalePageLayoutView="0" workbookViewId="0" topLeftCell="A1">
      <selection activeCell="F32" sqref="F32"/>
    </sheetView>
  </sheetViews>
  <sheetFormatPr defaultColWidth="11.421875" defaultRowHeight="12.75"/>
  <cols>
    <col min="1" max="1" width="4.00390625" style="28" customWidth="1"/>
    <col min="2" max="3" width="16.7109375" style="23" customWidth="1"/>
    <col min="4" max="4" width="2.7109375" style="23" customWidth="1"/>
    <col min="5" max="12" width="11.421875" style="23" customWidth="1"/>
    <col min="13" max="16" width="11.421875" style="92" customWidth="1"/>
    <col min="17" max="16384" width="11.421875" style="23" customWidth="1"/>
  </cols>
  <sheetData>
    <row r="1" spans="1:16" ht="25.5" thickBot="1">
      <c r="A1" s="234" t="s">
        <v>145</v>
      </c>
      <c r="B1" s="235"/>
      <c r="C1" s="235"/>
      <c r="D1" s="235"/>
      <c r="E1" s="235"/>
      <c r="F1" s="235"/>
      <c r="G1" s="235"/>
      <c r="H1" s="235"/>
      <c r="I1" s="235"/>
      <c r="J1" s="235"/>
      <c r="K1" s="235"/>
      <c r="L1" s="236"/>
      <c r="M1" s="145"/>
      <c r="N1" s="145"/>
      <c r="O1" s="145"/>
      <c r="P1" s="145"/>
    </row>
    <row r="2" spans="1:16" ht="12.75">
      <c r="A2" s="148"/>
      <c r="B2" s="138"/>
      <c r="C2" s="138"/>
      <c r="D2" s="138"/>
      <c r="E2" s="139"/>
      <c r="F2" s="139"/>
      <c r="G2" s="139"/>
      <c r="H2" s="139"/>
      <c r="I2" s="139"/>
      <c r="J2" s="139"/>
      <c r="K2" s="138"/>
      <c r="L2" s="151"/>
      <c r="M2" s="93"/>
      <c r="N2" s="93"/>
      <c r="O2" s="93"/>
      <c r="P2" s="93"/>
    </row>
    <row r="3" spans="1:16" ht="12.75">
      <c r="A3" s="149"/>
      <c r="B3" s="237" t="s">
        <v>128</v>
      </c>
      <c r="C3" s="237"/>
      <c r="D3" s="237"/>
      <c r="E3" s="237"/>
      <c r="F3" s="237"/>
      <c r="G3" s="237"/>
      <c r="H3" s="237"/>
      <c r="I3" s="237"/>
      <c r="J3" s="237"/>
      <c r="K3" s="237"/>
      <c r="L3" s="238"/>
      <c r="M3" s="95"/>
      <c r="N3" s="95"/>
      <c r="O3" s="95"/>
      <c r="P3" s="95"/>
    </row>
    <row r="4" spans="1:16" ht="12.75">
      <c r="A4" s="149"/>
      <c r="B4" s="237" t="s">
        <v>130</v>
      </c>
      <c r="C4" s="237"/>
      <c r="D4" s="237"/>
      <c r="E4" s="237"/>
      <c r="F4" s="237"/>
      <c r="G4" s="237"/>
      <c r="H4" s="237"/>
      <c r="I4" s="237"/>
      <c r="J4" s="237"/>
      <c r="K4" s="237"/>
      <c r="L4" s="238"/>
      <c r="M4" s="95"/>
      <c r="N4" s="95"/>
      <c r="O4" s="95"/>
      <c r="P4" s="95"/>
    </row>
    <row r="5" spans="1:16" ht="12.75">
      <c r="A5" s="149"/>
      <c r="B5" s="237" t="s">
        <v>131</v>
      </c>
      <c r="C5" s="237"/>
      <c r="D5" s="237"/>
      <c r="E5" s="237"/>
      <c r="F5" s="237"/>
      <c r="G5" s="237"/>
      <c r="H5" s="237"/>
      <c r="I5" s="237"/>
      <c r="J5" s="237"/>
      <c r="K5" s="237"/>
      <c r="L5" s="238"/>
      <c r="M5" s="95"/>
      <c r="N5" s="95"/>
      <c r="O5" s="95"/>
      <c r="P5" s="95"/>
    </row>
    <row r="6" spans="1:16" ht="12.75">
      <c r="A6" s="149"/>
      <c r="B6" s="237" t="s">
        <v>129</v>
      </c>
      <c r="C6" s="237"/>
      <c r="D6" s="237"/>
      <c r="E6" s="237"/>
      <c r="F6" s="237"/>
      <c r="G6" s="237"/>
      <c r="H6" s="237"/>
      <c r="I6" s="237"/>
      <c r="J6" s="237"/>
      <c r="K6" s="237"/>
      <c r="L6" s="238"/>
      <c r="M6" s="95"/>
      <c r="N6" s="95"/>
      <c r="O6" s="95"/>
      <c r="P6" s="95"/>
    </row>
    <row r="7" spans="1:16" ht="13.5" thickBot="1">
      <c r="A7" s="150"/>
      <c r="B7" s="140"/>
      <c r="C7" s="140"/>
      <c r="D7" s="140"/>
      <c r="E7" s="141"/>
      <c r="F7" s="141"/>
      <c r="G7" s="141"/>
      <c r="H7" s="141"/>
      <c r="I7" s="141"/>
      <c r="J7" s="141"/>
      <c r="K7" s="140"/>
      <c r="L7" s="152"/>
      <c r="M7" s="93"/>
      <c r="N7" s="93"/>
      <c r="O7" s="93"/>
      <c r="P7" s="93"/>
    </row>
    <row r="8" spans="1:12" ht="16.5">
      <c r="A8" s="31"/>
      <c r="B8" s="31"/>
      <c r="C8" s="31"/>
      <c r="D8" s="31"/>
      <c r="E8" s="31"/>
      <c r="F8" s="31"/>
      <c r="G8" s="31"/>
      <c r="H8" s="31"/>
      <c r="I8" s="31"/>
      <c r="J8" s="31"/>
      <c r="K8" s="31"/>
      <c r="L8" s="31"/>
    </row>
    <row r="9" spans="1:12" ht="16.5">
      <c r="A9" s="31"/>
      <c r="B9" s="31"/>
      <c r="C9" s="31"/>
      <c r="D9" s="31"/>
      <c r="E9" s="31"/>
      <c r="F9" s="31"/>
      <c r="G9" s="31"/>
      <c r="H9" s="31"/>
      <c r="I9" s="31"/>
      <c r="J9" s="31"/>
      <c r="K9" s="31"/>
      <c r="L9" s="31"/>
    </row>
    <row r="10" spans="1:12" ht="16.5">
      <c r="A10" s="31"/>
      <c r="B10" s="233" t="s">
        <v>146</v>
      </c>
      <c r="C10" s="233"/>
      <c r="D10" s="94"/>
      <c r="E10" s="31"/>
      <c r="F10" s="31"/>
      <c r="G10" s="31"/>
      <c r="H10" s="31"/>
      <c r="I10" s="31"/>
      <c r="J10" s="31"/>
      <c r="K10" s="31"/>
      <c r="L10" s="31"/>
    </row>
    <row r="11" spans="1:12" ht="16.5">
      <c r="A11" s="31"/>
      <c r="B11" s="101"/>
      <c r="C11" s="101"/>
      <c r="D11" s="101"/>
      <c r="E11" s="31"/>
      <c r="F11" s="31"/>
      <c r="G11" s="31"/>
      <c r="H11" s="31"/>
      <c r="I11" s="31"/>
      <c r="J11" s="31"/>
      <c r="K11" s="31"/>
      <c r="L11" s="31"/>
    </row>
    <row r="12" spans="1:12" ht="16.5">
      <c r="A12" s="31"/>
      <c r="B12" s="233" t="s">
        <v>147</v>
      </c>
      <c r="C12" s="233"/>
      <c r="D12" s="94"/>
      <c r="E12" s="146">
        <v>0.3</v>
      </c>
      <c r="F12" s="31"/>
      <c r="G12" s="31"/>
      <c r="H12" s="31"/>
      <c r="I12" s="31"/>
      <c r="J12" s="31"/>
      <c r="K12" s="31"/>
      <c r="L12" s="31"/>
    </row>
    <row r="13" spans="1:12" ht="16.5">
      <c r="A13" s="31"/>
      <c r="B13" s="101"/>
      <c r="C13" s="101"/>
      <c r="D13" s="101"/>
      <c r="E13" s="147"/>
      <c r="F13" s="31"/>
      <c r="G13" s="31"/>
      <c r="H13" s="31"/>
      <c r="I13" s="31"/>
      <c r="J13" s="31"/>
      <c r="K13" s="31"/>
      <c r="L13" s="31"/>
    </row>
    <row r="14" spans="1:12" ht="16.5">
      <c r="A14" s="31"/>
      <c r="B14" s="233" t="s">
        <v>91</v>
      </c>
      <c r="C14" s="233"/>
      <c r="D14" s="94"/>
      <c r="E14" s="146">
        <v>0.04</v>
      </c>
      <c r="F14" s="31"/>
      <c r="G14" s="31"/>
      <c r="H14" s="31"/>
      <c r="I14" s="31"/>
      <c r="J14" s="31"/>
      <c r="K14" s="31"/>
      <c r="L14" s="31"/>
    </row>
    <row r="15" spans="1:12" ht="16.5">
      <c r="A15" s="31"/>
      <c r="B15" s="101"/>
      <c r="C15" s="101"/>
      <c r="D15" s="101"/>
      <c r="E15" s="147"/>
      <c r="F15" s="31"/>
      <c r="G15" s="31"/>
      <c r="H15" s="31"/>
      <c r="I15" s="31"/>
      <c r="J15" s="31"/>
      <c r="K15" s="31"/>
      <c r="L15" s="31"/>
    </row>
    <row r="16" spans="1:12" ht="16.5">
      <c r="A16" s="31"/>
      <c r="B16" s="233" t="s">
        <v>97</v>
      </c>
      <c r="C16" s="233"/>
      <c r="D16" s="94"/>
      <c r="E16" s="146">
        <v>0.5</v>
      </c>
      <c r="F16" s="31"/>
      <c r="G16" s="31"/>
      <c r="H16" s="31"/>
      <c r="I16" s="31"/>
      <c r="J16" s="31"/>
      <c r="K16" s="31"/>
      <c r="L16" s="31"/>
    </row>
    <row r="17" spans="1:12" ht="16.5">
      <c r="A17" s="31"/>
      <c r="B17" s="31"/>
      <c r="C17" s="31"/>
      <c r="D17" s="31"/>
      <c r="E17" s="31"/>
      <c r="F17" s="31"/>
      <c r="G17" s="31"/>
      <c r="H17" s="31"/>
      <c r="I17" s="31"/>
      <c r="J17" s="31"/>
      <c r="K17" s="31"/>
      <c r="L17" s="31"/>
    </row>
    <row r="18" spans="1:12" ht="16.5">
      <c r="A18" s="31"/>
      <c r="B18" s="31"/>
      <c r="C18" s="31"/>
      <c r="D18" s="31"/>
      <c r="E18" s="31"/>
      <c r="F18" s="31"/>
      <c r="G18" s="31"/>
      <c r="H18" s="31"/>
      <c r="I18" s="31"/>
      <c r="J18" s="31"/>
      <c r="K18" s="31"/>
      <c r="L18" s="31"/>
    </row>
    <row r="19" spans="1:12" ht="16.5">
      <c r="A19" s="31"/>
      <c r="B19" s="31"/>
      <c r="C19" s="31"/>
      <c r="D19" s="31"/>
      <c r="E19" s="31"/>
      <c r="F19" s="31"/>
      <c r="G19" s="31"/>
      <c r="H19" s="31"/>
      <c r="I19" s="31"/>
      <c r="J19" s="31"/>
      <c r="K19" s="31"/>
      <c r="L19" s="31"/>
    </row>
    <row r="20" spans="1:12" ht="16.5">
      <c r="A20" s="31"/>
      <c r="B20" s="31"/>
      <c r="C20" s="31"/>
      <c r="D20" s="31"/>
      <c r="E20" s="227" t="s">
        <v>141</v>
      </c>
      <c r="F20" s="227"/>
      <c r="H20" s="227" t="s">
        <v>113</v>
      </c>
      <c r="I20" s="227"/>
      <c r="K20" s="31"/>
      <c r="L20" s="31"/>
    </row>
    <row r="21" spans="1:12" ht="16.5">
      <c r="A21" s="31"/>
      <c r="B21" s="31"/>
      <c r="C21" s="31"/>
      <c r="D21" s="31"/>
      <c r="E21" s="31"/>
      <c r="F21" s="31"/>
      <c r="G21" s="31"/>
      <c r="H21" s="31"/>
      <c r="I21" s="31"/>
      <c r="J21" s="31"/>
      <c r="K21" s="31"/>
      <c r="L21" s="31"/>
    </row>
    <row r="22" spans="1:12" ht="16.5">
      <c r="A22" s="31"/>
      <c r="B22" s="31"/>
      <c r="C22" s="31"/>
      <c r="D22" s="31"/>
      <c r="E22" s="31"/>
      <c r="F22" s="31"/>
      <c r="G22" s="31"/>
      <c r="H22" s="31"/>
      <c r="I22" s="31"/>
      <c r="J22" s="31"/>
      <c r="K22" s="31"/>
      <c r="L22" s="31"/>
    </row>
    <row r="23" ht="16.5">
      <c r="A23" s="31"/>
    </row>
    <row r="24" ht="16.5">
      <c r="A24" s="31"/>
    </row>
    <row r="25" ht="16.5">
      <c r="A25" s="31"/>
    </row>
    <row r="26" ht="16.5">
      <c r="A26" s="31"/>
    </row>
    <row r="27" ht="16.5">
      <c r="A27" s="31"/>
    </row>
    <row r="28" ht="16.5">
      <c r="A28" s="31"/>
    </row>
    <row r="29" ht="16.5">
      <c r="A29" s="31"/>
    </row>
    <row r="30" ht="16.5">
      <c r="A30" s="31"/>
    </row>
    <row r="31" ht="16.5">
      <c r="A31" s="31"/>
    </row>
    <row r="32" ht="16.5">
      <c r="A32" s="31"/>
    </row>
    <row r="33" ht="16.5">
      <c r="A33" s="31"/>
    </row>
    <row r="34" ht="14.25">
      <c r="A34" s="29"/>
    </row>
    <row r="35" ht="16.5">
      <c r="A35" s="31"/>
    </row>
    <row r="36" ht="14.25">
      <c r="A36" s="29"/>
    </row>
    <row r="37" ht="16.5">
      <c r="A37" s="31"/>
    </row>
    <row r="38" ht="16.5">
      <c r="A38" s="31"/>
    </row>
    <row r="39" ht="16.5">
      <c r="A39" s="31"/>
    </row>
    <row r="40" ht="16.5">
      <c r="A40" s="31"/>
    </row>
    <row r="41" ht="16.5">
      <c r="A41" s="31"/>
    </row>
    <row r="42" ht="16.5">
      <c r="A42" s="31"/>
    </row>
    <row r="43" ht="16.5">
      <c r="A43" s="31"/>
    </row>
    <row r="44" ht="16.5">
      <c r="A44" s="31"/>
    </row>
    <row r="45" ht="16.5">
      <c r="A45" s="31"/>
    </row>
    <row r="46" ht="16.5">
      <c r="A46" s="31"/>
    </row>
    <row r="47" ht="16.5">
      <c r="A47" s="31"/>
    </row>
    <row r="48" ht="16.5">
      <c r="A48" s="31"/>
    </row>
    <row r="49" ht="16.5">
      <c r="A49" s="31"/>
    </row>
    <row r="50" ht="16.5">
      <c r="A50" s="31"/>
    </row>
    <row r="51" ht="16.5">
      <c r="A51" s="31"/>
    </row>
    <row r="52" ht="16.5">
      <c r="A52" s="31"/>
    </row>
    <row r="53" ht="16.5">
      <c r="A53" s="31"/>
    </row>
    <row r="54" ht="16.5">
      <c r="A54" s="31"/>
    </row>
    <row r="55" ht="16.5">
      <c r="A55" s="31"/>
    </row>
    <row r="56" ht="16.5">
      <c r="A56" s="31"/>
    </row>
    <row r="57" ht="16.5">
      <c r="A57" s="31"/>
    </row>
    <row r="58" ht="16.5">
      <c r="A58" s="31"/>
    </row>
    <row r="59" ht="16.5">
      <c r="A59" s="31"/>
    </row>
    <row r="60" ht="16.5">
      <c r="A60" s="31"/>
    </row>
    <row r="61" ht="16.5">
      <c r="A61" s="31"/>
    </row>
    <row r="62" ht="16.5">
      <c r="A62" s="31"/>
    </row>
    <row r="63" ht="16.5">
      <c r="A63" s="31"/>
    </row>
    <row r="64" ht="16.5">
      <c r="A64" s="31"/>
    </row>
    <row r="65" ht="16.5">
      <c r="A65" s="31"/>
    </row>
    <row r="66" ht="16.5">
      <c r="A66" s="31"/>
    </row>
    <row r="67" ht="16.5">
      <c r="A67" s="31"/>
    </row>
    <row r="68" ht="16.5">
      <c r="A68" s="31"/>
    </row>
    <row r="69" ht="16.5">
      <c r="A69" s="31"/>
    </row>
    <row r="70" ht="16.5">
      <c r="A70" s="31"/>
    </row>
    <row r="71" ht="16.5">
      <c r="A71" s="31"/>
    </row>
    <row r="72" ht="16.5">
      <c r="A72" s="31"/>
    </row>
    <row r="73" ht="16.5">
      <c r="A73" s="31"/>
    </row>
    <row r="74" ht="16.5">
      <c r="A74" s="31"/>
    </row>
    <row r="75" ht="16.5">
      <c r="A75" s="31"/>
    </row>
    <row r="76" ht="16.5">
      <c r="A76" s="31"/>
    </row>
    <row r="77" ht="16.5">
      <c r="A77" s="31"/>
    </row>
    <row r="78" ht="16.5">
      <c r="A78" s="31"/>
    </row>
    <row r="79" ht="16.5">
      <c r="A79" s="31"/>
    </row>
    <row r="80" ht="16.5">
      <c r="A80" s="31"/>
    </row>
    <row r="81" ht="16.5">
      <c r="A81" s="31"/>
    </row>
    <row r="82" ht="16.5">
      <c r="A82" s="31"/>
    </row>
    <row r="83" ht="16.5">
      <c r="A83" s="31"/>
    </row>
    <row r="84" ht="16.5">
      <c r="A84" s="31"/>
    </row>
    <row r="85" ht="16.5">
      <c r="A85" s="31"/>
    </row>
    <row r="86" ht="16.5">
      <c r="A86" s="31"/>
    </row>
    <row r="87" ht="16.5">
      <c r="A87" s="31"/>
    </row>
    <row r="88" ht="16.5">
      <c r="A88" s="31"/>
    </row>
    <row r="89" ht="16.5">
      <c r="A89" s="31"/>
    </row>
    <row r="90" ht="16.5">
      <c r="A90" s="31"/>
    </row>
    <row r="91" ht="16.5">
      <c r="A91" s="31"/>
    </row>
    <row r="92" ht="16.5">
      <c r="A92" s="31"/>
    </row>
    <row r="93" ht="16.5">
      <c r="A93" s="31"/>
    </row>
    <row r="94" ht="16.5">
      <c r="A94" s="31"/>
    </row>
    <row r="95" ht="16.5">
      <c r="A95" s="31"/>
    </row>
    <row r="96" ht="16.5">
      <c r="A96" s="31"/>
    </row>
    <row r="97" ht="16.5">
      <c r="A97" s="31"/>
    </row>
    <row r="98" ht="16.5">
      <c r="A98" s="31"/>
    </row>
    <row r="99" ht="16.5">
      <c r="A99" s="31"/>
    </row>
    <row r="100" ht="16.5">
      <c r="A100" s="31"/>
    </row>
    <row r="101" ht="16.5">
      <c r="A101" s="31"/>
    </row>
    <row r="102" ht="16.5">
      <c r="A102" s="31"/>
    </row>
    <row r="103" ht="16.5">
      <c r="A103" s="31"/>
    </row>
    <row r="104" ht="16.5">
      <c r="A104" s="31"/>
    </row>
    <row r="105" ht="16.5">
      <c r="A105" s="31"/>
    </row>
    <row r="106" ht="16.5">
      <c r="A106" s="31"/>
    </row>
    <row r="107" ht="16.5">
      <c r="A107" s="31"/>
    </row>
    <row r="108" ht="16.5">
      <c r="A108" s="31"/>
    </row>
    <row r="109" ht="16.5">
      <c r="A109" s="31"/>
    </row>
    <row r="110" ht="16.5">
      <c r="A110" s="31"/>
    </row>
    <row r="111" ht="16.5">
      <c r="A111" s="31"/>
    </row>
    <row r="112" ht="16.5">
      <c r="A112" s="31"/>
    </row>
    <row r="113" ht="16.5">
      <c r="A113" s="31"/>
    </row>
    <row r="114" ht="16.5">
      <c r="A114" s="31"/>
    </row>
    <row r="115" ht="16.5">
      <c r="A115" s="31"/>
    </row>
    <row r="116" ht="16.5">
      <c r="A116" s="31"/>
    </row>
    <row r="117" ht="16.5">
      <c r="A117" s="31"/>
    </row>
    <row r="118" ht="16.5">
      <c r="A118" s="31"/>
    </row>
    <row r="119" ht="16.5">
      <c r="A119" s="31"/>
    </row>
    <row r="120" ht="16.5">
      <c r="A120" s="31"/>
    </row>
    <row r="121" ht="16.5">
      <c r="A121" s="31"/>
    </row>
    <row r="122" ht="16.5">
      <c r="A122" s="31"/>
    </row>
    <row r="123" ht="16.5">
      <c r="A123" s="31"/>
    </row>
    <row r="124" ht="16.5">
      <c r="A124" s="31"/>
    </row>
    <row r="125" ht="16.5">
      <c r="A125" s="31"/>
    </row>
    <row r="126" ht="16.5">
      <c r="A126" s="31"/>
    </row>
    <row r="127" ht="16.5">
      <c r="A127" s="31"/>
    </row>
    <row r="128" ht="16.5">
      <c r="A128" s="31"/>
    </row>
    <row r="129" ht="16.5">
      <c r="A129" s="31"/>
    </row>
    <row r="130" ht="16.5">
      <c r="A130" s="31"/>
    </row>
    <row r="131" ht="16.5">
      <c r="A131" s="31"/>
    </row>
    <row r="132" ht="16.5">
      <c r="A132" s="31"/>
    </row>
    <row r="133" ht="16.5">
      <c r="A133" s="31"/>
    </row>
    <row r="134" ht="16.5">
      <c r="A134" s="31"/>
    </row>
    <row r="135" ht="16.5">
      <c r="A135" s="31"/>
    </row>
    <row r="136" ht="16.5">
      <c r="A136" s="31"/>
    </row>
    <row r="137" ht="16.5">
      <c r="A137" s="31"/>
    </row>
    <row r="138" ht="16.5">
      <c r="A138" s="31"/>
    </row>
    <row r="139" ht="16.5">
      <c r="A139" s="31"/>
    </row>
    <row r="140" ht="16.5">
      <c r="A140" s="31"/>
    </row>
    <row r="141" ht="16.5">
      <c r="A141" s="31"/>
    </row>
    <row r="142" ht="16.5">
      <c r="A142" s="31"/>
    </row>
    <row r="143" ht="16.5">
      <c r="A143" s="31"/>
    </row>
    <row r="144" ht="16.5">
      <c r="A144" s="31"/>
    </row>
    <row r="145" ht="16.5">
      <c r="A145" s="31"/>
    </row>
    <row r="146" ht="16.5">
      <c r="A146" s="31"/>
    </row>
    <row r="147" ht="16.5">
      <c r="A147" s="31"/>
    </row>
    <row r="148" ht="16.5">
      <c r="A148" s="31"/>
    </row>
    <row r="149" ht="16.5">
      <c r="A149" s="31"/>
    </row>
    <row r="150" ht="16.5">
      <c r="A150" s="31"/>
    </row>
    <row r="151" ht="16.5">
      <c r="A151" s="31"/>
    </row>
    <row r="152" ht="16.5">
      <c r="A152" s="31"/>
    </row>
    <row r="153" ht="16.5">
      <c r="A153" s="31"/>
    </row>
    <row r="154" ht="16.5">
      <c r="A154" s="31"/>
    </row>
    <row r="155" ht="16.5">
      <c r="A155" s="31"/>
    </row>
    <row r="156" ht="16.5">
      <c r="A156" s="31"/>
    </row>
    <row r="157" ht="16.5">
      <c r="A157" s="31"/>
    </row>
    <row r="158" ht="16.5">
      <c r="A158" s="31"/>
    </row>
    <row r="159" ht="16.5">
      <c r="A159" s="31"/>
    </row>
    <row r="160" ht="16.5">
      <c r="A160" s="31"/>
    </row>
    <row r="161" ht="16.5">
      <c r="A161" s="31"/>
    </row>
    <row r="162" ht="16.5">
      <c r="A162" s="31"/>
    </row>
    <row r="163" ht="16.5">
      <c r="A163" s="31"/>
    </row>
    <row r="164" ht="16.5">
      <c r="A164" s="31"/>
    </row>
    <row r="165" ht="16.5">
      <c r="A165" s="31"/>
    </row>
    <row r="166" ht="16.5">
      <c r="A166" s="31"/>
    </row>
    <row r="167" ht="16.5">
      <c r="A167" s="31"/>
    </row>
    <row r="168" ht="16.5">
      <c r="A168" s="31"/>
    </row>
    <row r="169" ht="16.5">
      <c r="A169" s="31"/>
    </row>
    <row r="170" ht="16.5">
      <c r="A170" s="31"/>
    </row>
    <row r="171" ht="16.5">
      <c r="A171" s="31"/>
    </row>
    <row r="172" ht="16.5">
      <c r="A172" s="31"/>
    </row>
    <row r="173" ht="16.5">
      <c r="A173" s="31"/>
    </row>
    <row r="174" ht="16.5">
      <c r="A174" s="31"/>
    </row>
    <row r="175" ht="16.5">
      <c r="A175" s="31"/>
    </row>
    <row r="176" ht="16.5">
      <c r="A176" s="31"/>
    </row>
    <row r="177" ht="16.5">
      <c r="A177" s="31"/>
    </row>
    <row r="178" ht="16.5">
      <c r="A178" s="31"/>
    </row>
    <row r="179" ht="16.5">
      <c r="A179" s="31"/>
    </row>
    <row r="180" ht="16.5">
      <c r="A180" s="31"/>
    </row>
    <row r="181" ht="16.5">
      <c r="A181" s="31"/>
    </row>
    <row r="182" ht="16.5">
      <c r="A182" s="31"/>
    </row>
    <row r="183" ht="16.5">
      <c r="A183" s="31"/>
    </row>
    <row r="184" ht="16.5">
      <c r="A184" s="31"/>
    </row>
    <row r="185" ht="16.5">
      <c r="A185" s="31"/>
    </row>
    <row r="186" ht="16.5">
      <c r="A186" s="31"/>
    </row>
    <row r="187" ht="16.5">
      <c r="A187" s="31"/>
    </row>
    <row r="188" ht="16.5">
      <c r="A188" s="31"/>
    </row>
    <row r="189" ht="16.5">
      <c r="A189" s="31"/>
    </row>
    <row r="190" ht="16.5">
      <c r="A190" s="31"/>
    </row>
    <row r="191" ht="16.5">
      <c r="A191" s="31"/>
    </row>
    <row r="192" ht="16.5">
      <c r="A192" s="31"/>
    </row>
    <row r="193" ht="16.5">
      <c r="A193" s="31"/>
    </row>
    <row r="194" ht="16.5">
      <c r="A194" s="31"/>
    </row>
    <row r="195" ht="16.5">
      <c r="A195" s="31"/>
    </row>
    <row r="196" ht="16.5">
      <c r="A196" s="31"/>
    </row>
    <row r="197" ht="16.5">
      <c r="A197" s="31"/>
    </row>
    <row r="198" ht="16.5">
      <c r="A198" s="31"/>
    </row>
    <row r="199" ht="16.5">
      <c r="A199" s="31"/>
    </row>
    <row r="200" ht="16.5">
      <c r="A200" s="31"/>
    </row>
    <row r="201" ht="16.5">
      <c r="A201" s="31"/>
    </row>
    <row r="202" ht="16.5">
      <c r="A202" s="31"/>
    </row>
    <row r="203" ht="16.5">
      <c r="A203" s="31"/>
    </row>
    <row r="204" ht="16.5">
      <c r="A204" s="31"/>
    </row>
    <row r="205" ht="16.5">
      <c r="A205" s="31"/>
    </row>
    <row r="206" ht="16.5">
      <c r="A206" s="31"/>
    </row>
    <row r="207" ht="16.5">
      <c r="A207" s="31"/>
    </row>
    <row r="208" ht="16.5">
      <c r="A208" s="31"/>
    </row>
    <row r="209" ht="16.5">
      <c r="A209" s="31"/>
    </row>
    <row r="210" ht="16.5">
      <c r="A210" s="31"/>
    </row>
    <row r="211" ht="16.5">
      <c r="A211" s="31"/>
    </row>
    <row r="212" ht="16.5">
      <c r="A212" s="31"/>
    </row>
    <row r="213" ht="16.5">
      <c r="A213" s="31"/>
    </row>
    <row r="214" ht="16.5">
      <c r="A214" s="31"/>
    </row>
    <row r="215" ht="16.5">
      <c r="A215" s="31"/>
    </row>
    <row r="216" ht="16.5">
      <c r="A216" s="31"/>
    </row>
    <row r="217" ht="16.5">
      <c r="A217" s="31"/>
    </row>
    <row r="218" ht="16.5">
      <c r="A218" s="31"/>
    </row>
    <row r="219" ht="16.5">
      <c r="A219" s="31"/>
    </row>
    <row r="220" ht="16.5">
      <c r="A220" s="31"/>
    </row>
    <row r="221" ht="16.5">
      <c r="A221" s="31"/>
    </row>
    <row r="222" ht="16.5">
      <c r="A222" s="31"/>
    </row>
    <row r="223" ht="16.5">
      <c r="A223" s="31"/>
    </row>
    <row r="224" ht="16.5">
      <c r="A224" s="31"/>
    </row>
    <row r="225" ht="16.5">
      <c r="A225" s="31"/>
    </row>
    <row r="226" ht="16.5">
      <c r="A226" s="31"/>
    </row>
    <row r="227" ht="16.5">
      <c r="A227" s="31"/>
    </row>
    <row r="228" ht="16.5">
      <c r="A228" s="31"/>
    </row>
    <row r="229" ht="16.5">
      <c r="A229" s="31"/>
    </row>
    <row r="230" ht="16.5">
      <c r="A230" s="31"/>
    </row>
    <row r="231" ht="16.5">
      <c r="A231" s="31"/>
    </row>
    <row r="232" ht="16.5">
      <c r="A232" s="31"/>
    </row>
    <row r="233" ht="16.5">
      <c r="A233" s="31"/>
    </row>
    <row r="234" ht="16.5">
      <c r="A234" s="31"/>
    </row>
    <row r="235" ht="16.5">
      <c r="A235" s="31"/>
    </row>
    <row r="236" ht="16.5">
      <c r="A236" s="31"/>
    </row>
    <row r="237" ht="16.5">
      <c r="A237" s="31"/>
    </row>
    <row r="238" ht="16.5">
      <c r="A238" s="31"/>
    </row>
    <row r="239" ht="16.5">
      <c r="A239" s="31"/>
    </row>
    <row r="240" ht="16.5">
      <c r="A240" s="31"/>
    </row>
    <row r="241" ht="16.5">
      <c r="A241" s="31"/>
    </row>
    <row r="242" ht="16.5">
      <c r="A242" s="31"/>
    </row>
    <row r="243" ht="16.5">
      <c r="A243" s="31"/>
    </row>
    <row r="244" ht="16.5">
      <c r="A244" s="31"/>
    </row>
    <row r="245" ht="16.5">
      <c r="A245" s="31"/>
    </row>
    <row r="246" ht="16.5">
      <c r="A246" s="31"/>
    </row>
    <row r="247" ht="16.5">
      <c r="A247" s="31"/>
    </row>
    <row r="248" ht="16.5">
      <c r="A248" s="31"/>
    </row>
    <row r="249" ht="16.5">
      <c r="A249" s="31"/>
    </row>
    <row r="250" ht="16.5">
      <c r="A250" s="31"/>
    </row>
    <row r="251" ht="16.5">
      <c r="A251" s="31"/>
    </row>
    <row r="252" ht="16.5">
      <c r="A252" s="31"/>
    </row>
    <row r="253" ht="16.5">
      <c r="A253" s="31"/>
    </row>
    <row r="254" ht="16.5">
      <c r="A254" s="31"/>
    </row>
    <row r="255" ht="16.5">
      <c r="A255" s="31"/>
    </row>
    <row r="256" ht="16.5">
      <c r="A256" s="31"/>
    </row>
    <row r="257" ht="16.5">
      <c r="A257" s="31"/>
    </row>
    <row r="258" ht="16.5">
      <c r="A258" s="31"/>
    </row>
    <row r="259" ht="16.5">
      <c r="A259" s="31"/>
    </row>
    <row r="260" ht="16.5">
      <c r="A260" s="31"/>
    </row>
    <row r="261" ht="16.5">
      <c r="A261" s="31"/>
    </row>
    <row r="262" ht="16.5">
      <c r="A262" s="31"/>
    </row>
    <row r="263" ht="16.5">
      <c r="A263" s="31"/>
    </row>
    <row r="264" ht="16.5">
      <c r="A264" s="31"/>
    </row>
    <row r="265" ht="16.5">
      <c r="A265" s="31"/>
    </row>
    <row r="266" ht="16.5">
      <c r="A266" s="31"/>
    </row>
    <row r="267" ht="16.5">
      <c r="A267" s="31"/>
    </row>
    <row r="268" ht="16.5">
      <c r="A268" s="31"/>
    </row>
    <row r="269" ht="16.5">
      <c r="A269" s="31"/>
    </row>
    <row r="270" ht="16.5">
      <c r="A270" s="31"/>
    </row>
    <row r="271" ht="16.5">
      <c r="A271" s="31"/>
    </row>
    <row r="272" ht="16.5">
      <c r="A272" s="31"/>
    </row>
    <row r="273" ht="16.5">
      <c r="A273" s="31"/>
    </row>
    <row r="274" ht="16.5">
      <c r="A274" s="31"/>
    </row>
    <row r="275" ht="16.5">
      <c r="A275" s="31"/>
    </row>
    <row r="276" ht="16.5">
      <c r="A276" s="31"/>
    </row>
    <row r="277" ht="16.5">
      <c r="A277" s="31"/>
    </row>
    <row r="278" ht="16.5">
      <c r="A278" s="31"/>
    </row>
    <row r="279" ht="16.5">
      <c r="A279" s="31"/>
    </row>
    <row r="280" ht="16.5">
      <c r="A280" s="31"/>
    </row>
    <row r="281" ht="16.5">
      <c r="A281" s="31"/>
    </row>
    <row r="282" ht="16.5">
      <c r="A282" s="31"/>
    </row>
    <row r="283" ht="16.5">
      <c r="A283" s="31"/>
    </row>
    <row r="284" ht="16.5">
      <c r="A284" s="31"/>
    </row>
    <row r="285" ht="16.5">
      <c r="A285" s="31"/>
    </row>
    <row r="286" ht="16.5">
      <c r="A286" s="31"/>
    </row>
    <row r="287" ht="16.5">
      <c r="A287" s="31"/>
    </row>
    <row r="288" ht="16.5">
      <c r="A288" s="31"/>
    </row>
    <row r="289" ht="16.5">
      <c r="A289" s="31"/>
    </row>
    <row r="290" ht="16.5">
      <c r="A290" s="31"/>
    </row>
    <row r="291" ht="16.5">
      <c r="A291" s="31"/>
    </row>
    <row r="292" ht="16.5">
      <c r="A292" s="31"/>
    </row>
    <row r="293" ht="16.5">
      <c r="A293" s="31"/>
    </row>
    <row r="294" ht="16.5">
      <c r="A294" s="31"/>
    </row>
    <row r="295" ht="16.5">
      <c r="A295" s="31"/>
    </row>
    <row r="296" ht="16.5">
      <c r="A296" s="31"/>
    </row>
    <row r="297" ht="16.5">
      <c r="A297" s="31"/>
    </row>
    <row r="298" ht="16.5">
      <c r="A298" s="31"/>
    </row>
    <row r="299" ht="16.5">
      <c r="A299" s="31"/>
    </row>
    <row r="300" ht="16.5">
      <c r="A300" s="31"/>
    </row>
    <row r="301" ht="16.5">
      <c r="A301" s="31"/>
    </row>
    <row r="302" ht="16.5">
      <c r="A302" s="31"/>
    </row>
    <row r="303" ht="16.5">
      <c r="A303" s="31"/>
    </row>
    <row r="304" ht="16.5">
      <c r="A304" s="31"/>
    </row>
    <row r="305" ht="16.5">
      <c r="A305" s="31"/>
    </row>
    <row r="306" ht="16.5">
      <c r="A306" s="31"/>
    </row>
    <row r="307" ht="16.5">
      <c r="A307" s="31"/>
    </row>
    <row r="308" ht="16.5">
      <c r="A308" s="31"/>
    </row>
    <row r="309" ht="16.5">
      <c r="A309" s="31"/>
    </row>
    <row r="310" ht="16.5">
      <c r="A310" s="31"/>
    </row>
    <row r="311" ht="16.5">
      <c r="A311" s="31"/>
    </row>
    <row r="312" ht="16.5">
      <c r="A312" s="31"/>
    </row>
    <row r="313" ht="16.5">
      <c r="A313" s="31"/>
    </row>
    <row r="314" ht="16.5">
      <c r="A314" s="31"/>
    </row>
    <row r="315" ht="16.5">
      <c r="A315" s="31"/>
    </row>
    <row r="316" ht="16.5">
      <c r="A316" s="31"/>
    </row>
    <row r="317" ht="16.5">
      <c r="A317" s="31"/>
    </row>
    <row r="318" ht="16.5">
      <c r="A318" s="31"/>
    </row>
    <row r="319" ht="16.5">
      <c r="A319" s="31"/>
    </row>
    <row r="320" ht="16.5">
      <c r="A320" s="31"/>
    </row>
    <row r="321" ht="16.5">
      <c r="A321" s="31"/>
    </row>
    <row r="322" ht="16.5">
      <c r="A322" s="31"/>
    </row>
    <row r="323" ht="16.5">
      <c r="A323" s="31"/>
    </row>
    <row r="324" ht="16.5">
      <c r="A324" s="31"/>
    </row>
    <row r="325" ht="16.5">
      <c r="A325" s="31"/>
    </row>
    <row r="326" ht="16.5">
      <c r="A326" s="31"/>
    </row>
    <row r="327" ht="16.5">
      <c r="A327" s="31"/>
    </row>
    <row r="328" ht="16.5">
      <c r="A328" s="31"/>
    </row>
    <row r="329" ht="16.5">
      <c r="A329" s="31"/>
    </row>
    <row r="330" ht="16.5">
      <c r="A330" s="31"/>
    </row>
    <row r="331" ht="16.5">
      <c r="A331" s="31"/>
    </row>
    <row r="332" ht="16.5">
      <c r="A332" s="31"/>
    </row>
    <row r="333" ht="16.5">
      <c r="A333" s="31"/>
    </row>
    <row r="334" ht="16.5">
      <c r="A334" s="31"/>
    </row>
    <row r="335" ht="16.5">
      <c r="A335" s="31"/>
    </row>
    <row r="336" ht="16.5">
      <c r="A336" s="31"/>
    </row>
    <row r="337" ht="16.5">
      <c r="A337" s="31"/>
    </row>
    <row r="338" ht="16.5">
      <c r="A338" s="31"/>
    </row>
    <row r="339" ht="16.5">
      <c r="A339" s="31"/>
    </row>
    <row r="340" ht="16.5">
      <c r="A340" s="31"/>
    </row>
    <row r="341" ht="16.5">
      <c r="A341" s="31"/>
    </row>
    <row r="342" ht="16.5">
      <c r="A342" s="31"/>
    </row>
    <row r="343" ht="16.5">
      <c r="A343" s="31"/>
    </row>
    <row r="344" ht="16.5">
      <c r="A344" s="31"/>
    </row>
    <row r="345" ht="16.5">
      <c r="A345" s="31"/>
    </row>
    <row r="346" ht="16.5">
      <c r="A346" s="31"/>
    </row>
    <row r="347" ht="16.5">
      <c r="A347" s="31"/>
    </row>
    <row r="348" ht="16.5">
      <c r="A348" s="31"/>
    </row>
    <row r="349" ht="16.5">
      <c r="A349" s="31"/>
    </row>
    <row r="350" ht="16.5">
      <c r="A350" s="31"/>
    </row>
    <row r="351" ht="16.5">
      <c r="A351" s="31"/>
    </row>
    <row r="352" ht="16.5">
      <c r="A352" s="31"/>
    </row>
    <row r="353" ht="16.5">
      <c r="A353" s="31"/>
    </row>
    <row r="354" ht="16.5">
      <c r="A354" s="31"/>
    </row>
    <row r="355" ht="16.5">
      <c r="A355" s="31"/>
    </row>
    <row r="356" ht="16.5">
      <c r="A356" s="31"/>
    </row>
    <row r="357" ht="16.5">
      <c r="A357" s="31"/>
    </row>
    <row r="358" ht="16.5">
      <c r="A358" s="31"/>
    </row>
    <row r="359" ht="16.5">
      <c r="A359" s="31"/>
    </row>
    <row r="360" ht="16.5">
      <c r="A360" s="31"/>
    </row>
    <row r="361" ht="16.5">
      <c r="A361" s="31"/>
    </row>
    <row r="362" ht="16.5">
      <c r="A362" s="31"/>
    </row>
    <row r="363" ht="16.5">
      <c r="A363" s="31"/>
    </row>
    <row r="364" ht="16.5">
      <c r="A364" s="31"/>
    </row>
    <row r="365" ht="16.5">
      <c r="A365" s="31"/>
    </row>
    <row r="366" ht="16.5">
      <c r="A366" s="31"/>
    </row>
    <row r="367" ht="16.5">
      <c r="A367" s="31"/>
    </row>
    <row r="368" ht="16.5">
      <c r="A368" s="31"/>
    </row>
    <row r="369" ht="16.5">
      <c r="A369" s="31"/>
    </row>
    <row r="370" ht="16.5">
      <c r="A370" s="31"/>
    </row>
    <row r="371" ht="16.5">
      <c r="A371" s="31"/>
    </row>
    <row r="372" ht="16.5">
      <c r="A372" s="31"/>
    </row>
    <row r="373" ht="16.5">
      <c r="A373" s="31"/>
    </row>
    <row r="374" ht="16.5">
      <c r="A374" s="31"/>
    </row>
    <row r="375" ht="16.5">
      <c r="A375" s="31"/>
    </row>
    <row r="376" ht="16.5">
      <c r="A376" s="31"/>
    </row>
    <row r="377" ht="16.5">
      <c r="A377" s="31"/>
    </row>
    <row r="378" ht="16.5">
      <c r="A378" s="31"/>
    </row>
    <row r="379" ht="16.5">
      <c r="A379" s="31"/>
    </row>
    <row r="380" ht="16.5">
      <c r="A380" s="31"/>
    </row>
    <row r="381" ht="16.5">
      <c r="A381" s="31"/>
    </row>
    <row r="382" ht="16.5">
      <c r="A382" s="31"/>
    </row>
    <row r="383" ht="16.5">
      <c r="A383" s="31"/>
    </row>
    <row r="384" ht="16.5">
      <c r="A384" s="31"/>
    </row>
    <row r="385" ht="16.5">
      <c r="A385" s="31"/>
    </row>
    <row r="386" ht="16.5">
      <c r="A386" s="31"/>
    </row>
    <row r="387" ht="16.5">
      <c r="A387" s="31"/>
    </row>
    <row r="388" ht="16.5">
      <c r="A388" s="31"/>
    </row>
    <row r="389" ht="16.5">
      <c r="A389" s="31"/>
    </row>
    <row r="390" ht="16.5">
      <c r="A390" s="31"/>
    </row>
    <row r="391" ht="16.5">
      <c r="A391" s="31"/>
    </row>
    <row r="392" ht="16.5">
      <c r="A392" s="31"/>
    </row>
    <row r="393" ht="16.5">
      <c r="A393" s="31"/>
    </row>
    <row r="394" ht="16.5">
      <c r="A394" s="31"/>
    </row>
    <row r="395" ht="16.5">
      <c r="A395" s="31"/>
    </row>
    <row r="396" ht="16.5">
      <c r="A396" s="31"/>
    </row>
    <row r="397" ht="16.5">
      <c r="A397" s="31"/>
    </row>
    <row r="398" ht="16.5">
      <c r="A398" s="31"/>
    </row>
    <row r="399" ht="16.5">
      <c r="A399" s="31"/>
    </row>
    <row r="400" ht="16.5">
      <c r="A400" s="31"/>
    </row>
    <row r="401" ht="16.5">
      <c r="A401" s="31"/>
    </row>
    <row r="402" ht="16.5">
      <c r="A402" s="31"/>
    </row>
    <row r="403" ht="16.5">
      <c r="A403" s="31"/>
    </row>
    <row r="404" ht="16.5">
      <c r="A404" s="31"/>
    </row>
    <row r="405" ht="16.5">
      <c r="A405" s="31"/>
    </row>
    <row r="406" ht="16.5">
      <c r="A406" s="31"/>
    </row>
    <row r="407" ht="16.5">
      <c r="A407" s="31"/>
    </row>
    <row r="408" ht="16.5">
      <c r="A408" s="31"/>
    </row>
    <row r="409" ht="16.5">
      <c r="A409" s="31"/>
    </row>
    <row r="410" ht="16.5">
      <c r="A410" s="31"/>
    </row>
    <row r="411" ht="16.5">
      <c r="A411" s="31"/>
    </row>
    <row r="412" ht="16.5">
      <c r="A412" s="31"/>
    </row>
    <row r="413" ht="16.5">
      <c r="A413" s="31"/>
    </row>
    <row r="414" ht="16.5">
      <c r="A414" s="31"/>
    </row>
    <row r="415" ht="16.5">
      <c r="A415" s="31"/>
    </row>
    <row r="416" ht="16.5">
      <c r="A416" s="31"/>
    </row>
    <row r="417" ht="16.5">
      <c r="A417" s="31"/>
    </row>
    <row r="418" ht="16.5">
      <c r="A418" s="31"/>
    </row>
    <row r="419" ht="16.5">
      <c r="A419" s="31"/>
    </row>
  </sheetData>
  <sheetProtection/>
  <mergeCells count="11">
    <mergeCell ref="A1:L1"/>
    <mergeCell ref="B3:L3"/>
    <mergeCell ref="B4:L4"/>
    <mergeCell ref="B5:L5"/>
    <mergeCell ref="B6:L6"/>
    <mergeCell ref="B10:C10"/>
    <mergeCell ref="B12:C12"/>
    <mergeCell ref="B14:C14"/>
    <mergeCell ref="E20:F20"/>
    <mergeCell ref="H20:I20"/>
    <mergeCell ref="B16:C16"/>
  </mergeCells>
  <hyperlinks>
    <hyperlink ref="H20:I20" location="Resultados!A1" display="VER RESULTADOS"/>
    <hyperlink ref="E20:F20" location="Datos!A1" display="MENÚ DATOS"/>
  </hyperlinks>
  <printOptions/>
  <pageMargins left="0.75" right="0.75" top="1" bottom="1" header="0" footer="0"/>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0"/>
  </sheetPr>
  <dimension ref="A1:H30"/>
  <sheetViews>
    <sheetView zoomScalePageLayoutView="0" workbookViewId="0" topLeftCell="A1">
      <selection activeCell="B10" sqref="B10"/>
    </sheetView>
  </sheetViews>
  <sheetFormatPr defaultColWidth="11.421875" defaultRowHeight="12.75"/>
  <cols>
    <col min="1" max="1" width="32.421875" style="23" customWidth="1"/>
    <col min="2" max="16384" width="11.421875" style="23" customWidth="1"/>
  </cols>
  <sheetData>
    <row r="1" spans="1:7" ht="36" customHeight="1" thickBot="1">
      <c r="A1" s="245" t="s">
        <v>174</v>
      </c>
      <c r="B1" s="246"/>
      <c r="C1" s="246"/>
      <c r="D1" s="246"/>
      <c r="E1" s="246"/>
      <c r="F1" s="246"/>
      <c r="G1" s="247"/>
    </row>
    <row r="2" spans="1:8" ht="16.5">
      <c r="A2" s="31"/>
      <c r="B2" s="31"/>
      <c r="C2" s="31"/>
      <c r="D2" s="31"/>
      <c r="E2" s="31"/>
      <c r="F2" s="31"/>
      <c r="G2" s="31"/>
      <c r="H2" s="31"/>
    </row>
    <row r="3" spans="1:8" ht="16.5">
      <c r="A3" s="31"/>
      <c r="B3" s="153" t="s">
        <v>19</v>
      </c>
      <c r="C3" s="153" t="s">
        <v>1</v>
      </c>
      <c r="D3" s="153" t="s">
        <v>2</v>
      </c>
      <c r="E3" s="153" t="s">
        <v>3</v>
      </c>
      <c r="F3" s="153" t="s">
        <v>4</v>
      </c>
      <c r="G3" s="153" t="s">
        <v>5</v>
      </c>
      <c r="H3" s="31"/>
    </row>
    <row r="4" spans="1:8" ht="16.5">
      <c r="A4" s="36" t="s">
        <v>40</v>
      </c>
      <c r="B4" s="31"/>
      <c r="C4" s="31"/>
      <c r="D4" s="31"/>
      <c r="E4" s="31"/>
      <c r="F4" s="31"/>
      <c r="G4" s="31"/>
      <c r="H4" s="31"/>
    </row>
    <row r="5" spans="1:8" ht="16.5">
      <c r="A5" s="157" t="s">
        <v>35</v>
      </c>
      <c r="B5" s="158">
        <f>Inversión!D32</f>
        <v>0</v>
      </c>
      <c r="C5" s="158">
        <f>Inversión!E32</f>
        <v>0</v>
      </c>
      <c r="D5" s="158">
        <f>Inversión!F32</f>
        <v>0</v>
      </c>
      <c r="E5" s="158">
        <f>Inversión!G32</f>
        <v>0</v>
      </c>
      <c r="F5" s="158">
        <f>Inversión!H32</f>
        <v>0</v>
      </c>
      <c r="G5" s="158">
        <f>Inversión!I32</f>
        <v>0</v>
      </c>
      <c r="H5" s="31"/>
    </row>
    <row r="6" spans="1:8" ht="17.25" thickBot="1">
      <c r="A6" s="157" t="s">
        <v>41</v>
      </c>
      <c r="B6" s="158">
        <f>-Inversión!D54</f>
        <v>0</v>
      </c>
      <c r="C6" s="158">
        <f>-Inversión!E54</f>
        <v>0</v>
      </c>
      <c r="D6" s="158">
        <f>-Inversión!F54</f>
        <v>0</v>
      </c>
      <c r="E6" s="158">
        <f>-Inversión!G54</f>
        <v>0</v>
      </c>
      <c r="F6" s="158">
        <f>-Inversión!H54</f>
        <v>0</v>
      </c>
      <c r="G6" s="158">
        <f>-Inversión!I54</f>
        <v>0</v>
      </c>
      <c r="H6" s="31"/>
    </row>
    <row r="7" spans="1:8" ht="17.25" thickBot="1">
      <c r="A7" s="159" t="s">
        <v>42</v>
      </c>
      <c r="B7" s="160">
        <f aca="true" t="shared" si="0" ref="B7:G7">B5+B6</f>
        <v>0</v>
      </c>
      <c r="C7" s="160">
        <f t="shared" si="0"/>
        <v>0</v>
      </c>
      <c r="D7" s="160">
        <f t="shared" si="0"/>
        <v>0</v>
      </c>
      <c r="E7" s="160">
        <f t="shared" si="0"/>
        <v>0</v>
      </c>
      <c r="F7" s="160">
        <f t="shared" si="0"/>
        <v>0</v>
      </c>
      <c r="G7" s="161">
        <f t="shared" si="0"/>
        <v>0</v>
      </c>
      <c r="H7" s="31"/>
    </row>
    <row r="8" spans="1:8" ht="16.5">
      <c r="A8" s="157" t="s">
        <v>43</v>
      </c>
      <c r="B8" s="158">
        <v>0</v>
      </c>
      <c r="C8" s="158">
        <f>Productos!E71</f>
        <v>0</v>
      </c>
      <c r="D8" s="158">
        <f>Productos!F71</f>
        <v>0</v>
      </c>
      <c r="E8" s="158">
        <f>Productos!G71</f>
        <v>0</v>
      </c>
      <c r="F8" s="158">
        <f>Productos!H71</f>
        <v>0</v>
      </c>
      <c r="G8" s="158">
        <f>Productos!I71</f>
        <v>0</v>
      </c>
      <c r="H8" s="31"/>
    </row>
    <row r="9" spans="1:8" ht="16.5">
      <c r="A9" s="157" t="s">
        <v>44</v>
      </c>
      <c r="B9" s="158">
        <v>0</v>
      </c>
      <c r="C9" s="158">
        <f>Productos!E37*Productos!$E$17/365</f>
        <v>0</v>
      </c>
      <c r="D9" s="158">
        <f>Productos!F37*Productos!$E$17/365</f>
        <v>0</v>
      </c>
      <c r="E9" s="158">
        <f>Productos!G37*Productos!$E$17/365</f>
        <v>0</v>
      </c>
      <c r="F9" s="158">
        <f>Productos!H37*Productos!$E$17/365</f>
        <v>0</v>
      </c>
      <c r="G9" s="158">
        <f>Productos!I37*Productos!$E$17/365</f>
        <v>0</v>
      </c>
      <c r="H9" s="31"/>
    </row>
    <row r="10" spans="1:8" ht="17.25" thickBot="1">
      <c r="A10" s="157" t="s">
        <v>28</v>
      </c>
      <c r="B10" s="158">
        <f>Tesorería!B21</f>
        <v>0</v>
      </c>
      <c r="C10" s="158">
        <f>Tesorería!C21</f>
        <v>0</v>
      </c>
      <c r="D10" s="158">
        <f>Tesorería!D21</f>
        <v>0</v>
      </c>
      <c r="E10" s="158">
        <f>Tesorería!E21</f>
        <v>0</v>
      </c>
      <c r="F10" s="158">
        <f>Tesorería!F21</f>
        <v>0</v>
      </c>
      <c r="G10" s="158">
        <f>Tesorería!G21</f>
        <v>0</v>
      </c>
      <c r="H10" s="31"/>
    </row>
    <row r="11" spans="1:8" ht="17.25" thickBot="1">
      <c r="A11" s="159" t="s">
        <v>45</v>
      </c>
      <c r="B11" s="160">
        <f aca="true" t="shared" si="1" ref="B11:G11">SUM(B8:B10)</f>
        <v>0</v>
      </c>
      <c r="C11" s="160">
        <f t="shared" si="1"/>
        <v>0</v>
      </c>
      <c r="D11" s="160">
        <f t="shared" si="1"/>
        <v>0</v>
      </c>
      <c r="E11" s="160">
        <f t="shared" si="1"/>
        <v>0</v>
      </c>
      <c r="F11" s="160">
        <f t="shared" si="1"/>
        <v>0</v>
      </c>
      <c r="G11" s="161">
        <f t="shared" si="1"/>
        <v>0</v>
      </c>
      <c r="H11" s="31"/>
    </row>
    <row r="12" spans="1:8" ht="17.25" thickBot="1">
      <c r="A12" s="157" t="s">
        <v>107</v>
      </c>
      <c r="B12" s="158">
        <f aca="true" t="shared" si="2" ref="B12:G12">IF((B7+B11)&lt;(B18+B20+B22),B18+B20+B22-B7-B11,0)</f>
        <v>0</v>
      </c>
      <c r="C12" s="158">
        <f t="shared" si="2"/>
        <v>0</v>
      </c>
      <c r="D12" s="158">
        <f t="shared" si="2"/>
        <v>0</v>
      </c>
      <c r="E12" s="158">
        <f t="shared" si="2"/>
        <v>0</v>
      </c>
      <c r="F12" s="158">
        <f t="shared" si="2"/>
        <v>0</v>
      </c>
      <c r="G12" s="158">
        <f t="shared" si="2"/>
        <v>0</v>
      </c>
      <c r="H12" s="31"/>
    </row>
    <row r="13" spans="1:8" ht="17.25" thickBot="1">
      <c r="A13" s="159" t="s">
        <v>46</v>
      </c>
      <c r="B13" s="160">
        <f aca="true" t="shared" si="3" ref="B13:G13">B7+B11+B12</f>
        <v>0</v>
      </c>
      <c r="C13" s="160">
        <f t="shared" si="3"/>
        <v>0</v>
      </c>
      <c r="D13" s="160">
        <f t="shared" si="3"/>
        <v>0</v>
      </c>
      <c r="E13" s="160">
        <f t="shared" si="3"/>
        <v>0</v>
      </c>
      <c r="F13" s="160">
        <f t="shared" si="3"/>
        <v>0</v>
      </c>
      <c r="G13" s="161">
        <f t="shared" si="3"/>
        <v>0</v>
      </c>
      <c r="H13" s="31"/>
    </row>
    <row r="14" spans="1:8" ht="16.5">
      <c r="A14" s="36" t="s">
        <v>47</v>
      </c>
      <c r="B14" s="32"/>
      <c r="C14" s="32"/>
      <c r="D14" s="32"/>
      <c r="E14" s="32"/>
      <c r="F14" s="31"/>
      <c r="G14" s="31"/>
      <c r="H14" s="31"/>
    </row>
    <row r="15" spans="1:8" ht="16.5">
      <c r="A15" s="157" t="s">
        <v>48</v>
      </c>
      <c r="B15" s="158">
        <f>Financiación!E13</f>
        <v>0</v>
      </c>
      <c r="C15" s="158">
        <f>B15+Financiación!F13</f>
        <v>0</v>
      </c>
      <c r="D15" s="158">
        <f>C15+Financiación!G13</f>
        <v>0</v>
      </c>
      <c r="E15" s="158">
        <f>D15+Financiación!H13</f>
        <v>0</v>
      </c>
      <c r="F15" s="158">
        <f>E15+Financiación!I13</f>
        <v>0</v>
      </c>
      <c r="G15" s="158">
        <f>F15+Financiación!J13</f>
        <v>0</v>
      </c>
      <c r="H15" s="31"/>
    </row>
    <row r="16" spans="1:8" ht="16.5">
      <c r="A16" s="157" t="s">
        <v>99</v>
      </c>
      <c r="B16" s="158">
        <v>0</v>
      </c>
      <c r="C16" s="158">
        <f>CuentadeResultados!B28</f>
        <v>0</v>
      </c>
      <c r="D16" s="158">
        <f>CuentadeResultados!C28</f>
        <v>0</v>
      </c>
      <c r="E16" s="158">
        <f>CuentadeResultados!D28</f>
        <v>0</v>
      </c>
      <c r="F16" s="158">
        <f>CuentadeResultados!E28</f>
        <v>0</v>
      </c>
      <c r="G16" s="158">
        <f>CuentadeResultados!F28</f>
        <v>0</v>
      </c>
      <c r="H16" s="31"/>
    </row>
    <row r="17" spans="1:8" ht="17.25" thickBot="1">
      <c r="A17" s="157" t="s">
        <v>49</v>
      </c>
      <c r="B17" s="158">
        <v>0</v>
      </c>
      <c r="C17" s="158">
        <f>CuentadeResultados!B16</f>
        <v>0</v>
      </c>
      <c r="D17" s="158">
        <f>CuentadeResultados!C16</f>
        <v>0</v>
      </c>
      <c r="E17" s="158">
        <f>CuentadeResultados!D16</f>
        <v>0</v>
      </c>
      <c r="F17" s="158">
        <f>CuentadeResultados!E16</f>
        <v>0</v>
      </c>
      <c r="G17" s="158">
        <f>CuentadeResultados!F16</f>
        <v>0</v>
      </c>
      <c r="H17" s="31"/>
    </row>
    <row r="18" spans="1:8" ht="17.25" thickBot="1">
      <c r="A18" s="159" t="s">
        <v>108</v>
      </c>
      <c r="B18" s="160">
        <f aca="true" t="shared" si="4" ref="B18:G18">SUM(B15:B17)</f>
        <v>0</v>
      </c>
      <c r="C18" s="160">
        <f t="shared" si="4"/>
        <v>0</v>
      </c>
      <c r="D18" s="160">
        <f t="shared" si="4"/>
        <v>0</v>
      </c>
      <c r="E18" s="160">
        <f t="shared" si="4"/>
        <v>0</v>
      </c>
      <c r="F18" s="160">
        <f t="shared" si="4"/>
        <v>0</v>
      </c>
      <c r="G18" s="161">
        <f t="shared" si="4"/>
        <v>0</v>
      </c>
      <c r="H18" s="31"/>
    </row>
    <row r="19" spans="1:8" ht="17.25" thickBot="1">
      <c r="A19" s="157" t="s">
        <v>50</v>
      </c>
      <c r="B19" s="158">
        <f>Financiación!E38</f>
        <v>0</v>
      </c>
      <c r="C19" s="158">
        <f>Financiación!F38</f>
        <v>0</v>
      </c>
      <c r="D19" s="158">
        <f>Financiación!G38</f>
        <v>0</v>
      </c>
      <c r="E19" s="158">
        <f>Financiación!H38</f>
        <v>0</v>
      </c>
      <c r="F19" s="158">
        <f>Financiación!I38</f>
        <v>0</v>
      </c>
      <c r="G19" s="158">
        <f>Financiación!J38</f>
        <v>0</v>
      </c>
      <c r="H19" s="31"/>
    </row>
    <row r="20" spans="1:8" ht="17.25" thickBot="1">
      <c r="A20" s="159" t="s">
        <v>109</v>
      </c>
      <c r="B20" s="160">
        <f aca="true" t="shared" si="5" ref="B20:G20">B19</f>
        <v>0</v>
      </c>
      <c r="C20" s="160">
        <f t="shared" si="5"/>
        <v>0</v>
      </c>
      <c r="D20" s="160">
        <f t="shared" si="5"/>
        <v>0</v>
      </c>
      <c r="E20" s="160">
        <f t="shared" si="5"/>
        <v>0</v>
      </c>
      <c r="F20" s="160">
        <f t="shared" si="5"/>
        <v>0</v>
      </c>
      <c r="G20" s="161">
        <f t="shared" si="5"/>
        <v>0</v>
      </c>
      <c r="H20" s="31"/>
    </row>
    <row r="21" spans="1:8" ht="17.25" thickBot="1">
      <c r="A21" s="157" t="s">
        <v>51</v>
      </c>
      <c r="B21" s="158">
        <v>0</v>
      </c>
      <c r="C21" s="158">
        <f>Productos!E50*Productos!$E$26/365</f>
        <v>0</v>
      </c>
      <c r="D21" s="158">
        <f>Productos!F50*Productos!$E$26/365</f>
        <v>0</v>
      </c>
      <c r="E21" s="158">
        <f>Productos!G50*Productos!$E$26/365</f>
        <v>0</v>
      </c>
      <c r="F21" s="158">
        <f>Productos!H50*Productos!$E$26/365</f>
        <v>0</v>
      </c>
      <c r="G21" s="158">
        <f>Productos!I50*Productos!$E$26/365</f>
        <v>0</v>
      </c>
      <c r="H21" s="31"/>
    </row>
    <row r="22" spans="1:8" ht="17.25" thickBot="1">
      <c r="A22" s="159" t="s">
        <v>110</v>
      </c>
      <c r="B22" s="160">
        <f aca="true" t="shared" si="6" ref="B22:G22">B21</f>
        <v>0</v>
      </c>
      <c r="C22" s="160">
        <f t="shared" si="6"/>
        <v>0</v>
      </c>
      <c r="D22" s="160">
        <f t="shared" si="6"/>
        <v>0</v>
      </c>
      <c r="E22" s="160">
        <f t="shared" si="6"/>
        <v>0</v>
      </c>
      <c r="F22" s="160">
        <f t="shared" si="6"/>
        <v>0</v>
      </c>
      <c r="G22" s="161">
        <f t="shared" si="6"/>
        <v>0</v>
      </c>
      <c r="H22" s="31"/>
    </row>
    <row r="23" spans="1:8" ht="17.25" thickBot="1">
      <c r="A23" s="157" t="s">
        <v>106</v>
      </c>
      <c r="B23" s="158">
        <f aca="true" t="shared" si="7" ref="B23:G23">IF((B7+B11)&gt;(B18+B20+B22),-B18-B20-B22+B7+B11,0)</f>
        <v>0</v>
      </c>
      <c r="C23" s="158">
        <f t="shared" si="7"/>
        <v>0</v>
      </c>
      <c r="D23" s="158">
        <f t="shared" si="7"/>
        <v>0</v>
      </c>
      <c r="E23" s="158">
        <f t="shared" si="7"/>
        <v>0</v>
      </c>
      <c r="F23" s="158">
        <f t="shared" si="7"/>
        <v>0</v>
      </c>
      <c r="G23" s="158">
        <f t="shared" si="7"/>
        <v>0</v>
      </c>
      <c r="H23" s="31"/>
    </row>
    <row r="24" spans="1:8" ht="17.25" thickBot="1">
      <c r="A24" s="159" t="s">
        <v>52</v>
      </c>
      <c r="B24" s="160">
        <f aca="true" t="shared" si="8" ref="B24:G24">B18+B20+B22+B23</f>
        <v>0</v>
      </c>
      <c r="C24" s="160">
        <f t="shared" si="8"/>
        <v>0</v>
      </c>
      <c r="D24" s="160">
        <f t="shared" si="8"/>
        <v>0</v>
      </c>
      <c r="E24" s="160">
        <f t="shared" si="8"/>
        <v>0</v>
      </c>
      <c r="F24" s="160">
        <f t="shared" si="8"/>
        <v>0</v>
      </c>
      <c r="G24" s="161">
        <f t="shared" si="8"/>
        <v>0</v>
      </c>
      <c r="H24" s="31"/>
    </row>
    <row r="25" spans="1:8" ht="16.5">
      <c r="A25" s="31"/>
      <c r="B25" s="31"/>
      <c r="C25" s="31"/>
      <c r="D25" s="31"/>
      <c r="E25" s="31"/>
      <c r="F25" s="31"/>
      <c r="G25" s="31"/>
      <c r="H25" s="31"/>
    </row>
    <row r="28" spans="2:3" ht="16.5">
      <c r="B28" s="227" t="s">
        <v>149</v>
      </c>
      <c r="C28" s="227"/>
    </row>
    <row r="29" spans="5:6" ht="16.5">
      <c r="E29" s="227" t="s">
        <v>122</v>
      </c>
      <c r="F29" s="227"/>
    </row>
    <row r="30" spans="2:7" ht="16.5">
      <c r="B30" s="227" t="s">
        <v>150</v>
      </c>
      <c r="C30" s="227"/>
      <c r="D30" s="24"/>
      <c r="E30" s="24"/>
      <c r="F30" s="24"/>
      <c r="G30" s="24"/>
    </row>
  </sheetData>
  <sheetProtection/>
  <mergeCells count="4">
    <mergeCell ref="A1:G1"/>
    <mergeCell ref="B30:C30"/>
    <mergeCell ref="B28:C28"/>
    <mergeCell ref="E29:F29"/>
  </mergeCells>
  <hyperlinks>
    <hyperlink ref="E29:F29" location="CuentadeResultados!A1" display="RENTABILIDAD"/>
    <hyperlink ref="B28:C28" location="Resultados!A1" display="MENÚ RESULTADOS"/>
    <hyperlink ref="B30:C30" location="Datos!A1" display="CAMBIAR DATOS"/>
  </hyperlinks>
  <printOptions/>
  <pageMargins left="0.75" right="0.75" top="1" bottom="1" header="0" footer="0"/>
  <pageSetup orientation="portrait" paperSize="9"/>
  <ignoredErrors>
    <ignoredError sqref="C21:G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ehsc160141</dc:creator>
  <cp:keywords/>
  <dc:description/>
  <cp:lastModifiedBy>Sonia Blanco Fuente</cp:lastModifiedBy>
  <dcterms:created xsi:type="dcterms:W3CDTF">2008-03-11T11:55:35Z</dcterms:created>
  <dcterms:modified xsi:type="dcterms:W3CDTF">2015-09-11T07:28:41Z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